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inance and Property\Accounts\Schools Team\Schools Accountancy\GOSS iCM\"/>
    </mc:Choice>
  </mc:AlternateContent>
  <bookViews>
    <workbookView xWindow="0" yWindow="0" windowWidth="19200" windowHeight="10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4" i="1" l="1"/>
  <c r="R84" i="1" s="1"/>
  <c r="N84" i="1"/>
  <c r="J84" i="1"/>
  <c r="H84" i="1"/>
  <c r="Q83" i="1"/>
  <c r="Q84" i="1" s="1"/>
  <c r="P83" i="1"/>
  <c r="R83" i="1" s="1"/>
  <c r="K83" i="1"/>
  <c r="J83" i="1"/>
  <c r="L83" i="1" s="1"/>
  <c r="R82" i="1"/>
  <c r="Q82" i="1"/>
  <c r="P82" i="1"/>
  <c r="K82" i="1"/>
  <c r="K84" i="1" s="1"/>
  <c r="J82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84" i="1" l="1"/>
  <c r="L82" i="1"/>
</calcChain>
</file>

<file path=xl/sharedStrings.xml><?xml version="1.0" encoding="utf-8"?>
<sst xmlns="http://schemas.openxmlformats.org/spreadsheetml/2006/main" count="251" uniqueCount="98">
  <si>
    <t>2021/22</t>
  </si>
  <si>
    <t>2022/23</t>
  </si>
  <si>
    <t>Cost Centre</t>
  </si>
  <si>
    <t>URN</t>
  </si>
  <si>
    <t>LAESTAB</t>
  </si>
  <si>
    <t xml:space="preserve">School </t>
  </si>
  <si>
    <t>Phase</t>
  </si>
  <si>
    <t>Pupil count (Oct 20)</t>
  </si>
  <si>
    <t xml:space="preserve">Per pupil funding </t>
  </si>
  <si>
    <t>Total funding (after 0.50% HNB transfer)</t>
  </si>
  <si>
    <t>De-delegations and Education functions for maintained schools</t>
  </si>
  <si>
    <t>Total funding after deductions</t>
  </si>
  <si>
    <t>Pupil count (Oct 21)</t>
  </si>
  <si>
    <t>Total funding (after 0.25% HNB transfer)</t>
  </si>
  <si>
    <t>m</t>
  </si>
  <si>
    <t>Aldermaston C.E. Primary School</t>
  </si>
  <si>
    <t>Primary</t>
  </si>
  <si>
    <t>Basildon C.E. Primary School</t>
  </si>
  <si>
    <t>Beedon C.E. (Controlled) Primary School</t>
  </si>
  <si>
    <t>Beenham Primary School</t>
  </si>
  <si>
    <t>Birch Copse Primary School</t>
  </si>
  <si>
    <t>Bradfield C.E. Primary School</t>
  </si>
  <si>
    <t>Brightwalton C.E. Aided Primary School</t>
  </si>
  <si>
    <t>Brimpton C.E. Primary School</t>
  </si>
  <si>
    <t>Bucklebury C.E. Primary School</t>
  </si>
  <si>
    <t>Burghfield St Mary's C.E. Primary School</t>
  </si>
  <si>
    <t>Calcot Infant School and Nursery</t>
  </si>
  <si>
    <t>Calcot Junior School</t>
  </si>
  <si>
    <t>Chaddleworth St Andrew's C.E. Primary School</t>
  </si>
  <si>
    <t>Chieveley Primary School</t>
  </si>
  <si>
    <t>Cold Ash St Mark's C.E. School</t>
  </si>
  <si>
    <t>Compton C.E. Primary School</t>
  </si>
  <si>
    <t>Curridge Primary School</t>
  </si>
  <si>
    <t>a</t>
  </si>
  <si>
    <t>Denefield School</t>
  </si>
  <si>
    <t>Secondary</t>
  </si>
  <si>
    <t>Downsway Primary School</t>
  </si>
  <si>
    <t>Enborne C.E. Primary School</t>
  </si>
  <si>
    <t>Englefield C.E. Primary School</t>
  </si>
  <si>
    <t>Falkland Primary School</t>
  </si>
  <si>
    <t>Fir Tree Primary School and Nursery</t>
  </si>
  <si>
    <t>Francis Baily Primary School</t>
  </si>
  <si>
    <t>Garland Junior School</t>
  </si>
  <si>
    <t>Hampstead Norreys C.E. Primary School</t>
  </si>
  <si>
    <t>Hermitage Primary School</t>
  </si>
  <si>
    <t>Highwood Copse Primary School</t>
  </si>
  <si>
    <t>Hungerford Primary School</t>
  </si>
  <si>
    <t>Inkpen Primary School</t>
  </si>
  <si>
    <t>John O'gaunt School</t>
  </si>
  <si>
    <t>John Rankin Infant and Nursery School</t>
  </si>
  <si>
    <t>John Rankin Junior School</t>
  </si>
  <si>
    <t>Kennet School</t>
  </si>
  <si>
    <t>Kennet Valley Primary School</t>
  </si>
  <si>
    <t>Kintbury St Mary's C.E. Primary School</t>
  </si>
  <si>
    <t>Lambourn CofE Primary School</t>
  </si>
  <si>
    <t>Little Heath School</t>
  </si>
  <si>
    <t>Long Lane Primary School</t>
  </si>
  <si>
    <t>Mortimer St John's C.E. Infant School</t>
  </si>
  <si>
    <t>Mortimer St Mary's C.E. Junior School</t>
  </si>
  <si>
    <t>Mrs Bland's Infant School</t>
  </si>
  <si>
    <t>Pangbourne Primary School</t>
  </si>
  <si>
    <t>Park House School</t>
  </si>
  <si>
    <t>Parsons Down Infant School</t>
  </si>
  <si>
    <t>Parsons Down Junior School</t>
  </si>
  <si>
    <t>Purley CofE Primary School</t>
  </si>
  <si>
    <t>Robert Sandilands Primary School and Nursery</t>
  </si>
  <si>
    <t>Shaw-cum-Donnington C.E. Primary School</t>
  </si>
  <si>
    <t>Shefford C.E. Primary School</t>
  </si>
  <si>
    <t>Speenhamland School</t>
  </si>
  <si>
    <t>Springfield Primary School</t>
  </si>
  <si>
    <t>Spurcroft Primary School</t>
  </si>
  <si>
    <t>St Bartholomew's School</t>
  </si>
  <si>
    <t>St Finian's Catholic Primary School</t>
  </si>
  <si>
    <t>St John the Evangelist C.E. Nursery and Infant Sch</t>
  </si>
  <si>
    <t>St Joseph's Catholic Primary School</t>
  </si>
  <si>
    <t>St Nicolas C.E. Junior School</t>
  </si>
  <si>
    <t>St Paul's Catholic Primary School</t>
  </si>
  <si>
    <t>Stockcross C.E. School</t>
  </si>
  <si>
    <t>Streatley C.E. Voluntary Controlled School</t>
  </si>
  <si>
    <t>Sulhamstead and Ufton Nervet School</t>
  </si>
  <si>
    <t>Thatcham Park CofE Primary</t>
  </si>
  <si>
    <t>The Downs School</t>
  </si>
  <si>
    <t>The Ilsleys Primary School</t>
  </si>
  <si>
    <t>The Willink School</t>
  </si>
  <si>
    <t>The Willows Primary School</t>
  </si>
  <si>
    <t>The Winchcombe School</t>
  </si>
  <si>
    <t>Theale C.E. Primary School</t>
  </si>
  <si>
    <t>Theale Green School</t>
  </si>
  <si>
    <t>Trinity School</t>
  </si>
  <si>
    <t>Welford and Wickham C.E. Primary School</t>
  </si>
  <si>
    <t>Westwood Farm Infant School</t>
  </si>
  <si>
    <t>Westwood Farm Junior School</t>
  </si>
  <si>
    <t>Whitelands Park Primary School</t>
  </si>
  <si>
    <t>Woolhampton C.E. Primary School</t>
  </si>
  <si>
    <t>Yattendon C.E. Primary School</t>
  </si>
  <si>
    <t>Primary Total</t>
  </si>
  <si>
    <t>Secondary Total</t>
  </si>
  <si>
    <t>Total all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</si>
</sst>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2" borderId="1" xfId="1" applyFont="1" applyFill="1" applyBorder="1" applyAlignment="1"/>
    <xf numFmtId="0" fontId="3" fillId="2" borderId="1" xfId="1" applyFont="1" applyFill="1" applyBorder="1" applyAlignment="1">
      <alignment horizontal="center" wrapText="1"/>
    </xf>
    <xf numFmtId="0" fontId="4" fillId="0" borderId="0" xfId="1" applyFont="1"/>
    <xf numFmtId="0" fontId="5" fillId="2" borderId="1" xfId="1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  <protection hidden="1"/>
    </xf>
    <xf numFmtId="0" fontId="6" fillId="2" borderId="4" xfId="1" applyFont="1" applyFill="1" applyBorder="1" applyAlignment="1" applyProtection="1">
      <alignment horizontal="center" vertical="center" wrapText="1"/>
      <protection hidden="1"/>
    </xf>
    <xf numFmtId="0" fontId="2" fillId="2" borderId="5" xfId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0" fontId="1" fillId="3" borderId="6" xfId="1" applyFill="1" applyBorder="1"/>
    <xf numFmtId="0" fontId="1" fillId="3" borderId="7" xfId="1" applyFill="1" applyBorder="1"/>
    <xf numFmtId="0" fontId="1" fillId="0" borderId="7" xfId="1" applyFill="1" applyBorder="1"/>
    <xf numFmtId="0" fontId="1" fillId="0" borderId="1" xfId="1" applyFill="1" applyBorder="1"/>
    <xf numFmtId="0" fontId="1" fillId="0" borderId="1" xfId="1" applyBorder="1"/>
    <xf numFmtId="164" fontId="1" fillId="0" borderId="1" xfId="1" applyNumberFormat="1" applyBorder="1"/>
    <xf numFmtId="1" fontId="1" fillId="0" borderId="1" xfId="1" applyNumberFormat="1" applyFont="1" applyBorder="1"/>
    <xf numFmtId="0" fontId="2" fillId="3" borderId="6" xfId="1" applyFont="1" applyFill="1" applyBorder="1"/>
    <xf numFmtId="0" fontId="2" fillId="3" borderId="7" xfId="1" applyFont="1" applyFill="1" applyBorder="1"/>
    <xf numFmtId="0" fontId="2" fillId="0" borderId="7" xfId="1" applyFont="1" applyFill="1" applyBorder="1"/>
    <xf numFmtId="0" fontId="2" fillId="0" borderId="1" xfId="1" applyFont="1" applyFill="1" applyBorder="1"/>
    <xf numFmtId="0" fontId="2" fillId="0" borderId="0" xfId="1" applyFont="1"/>
    <xf numFmtId="164" fontId="2" fillId="0" borderId="1" xfId="1" applyNumberFormat="1" applyFont="1" applyBorder="1"/>
    <xf numFmtId="0" fontId="2" fillId="3" borderId="1" xfId="1" applyFont="1" applyFill="1" applyBorder="1"/>
    <xf numFmtId="3" fontId="2" fillId="0" borderId="1" xfId="1" applyNumberFormat="1" applyFont="1" applyBorder="1"/>
    <xf numFmtId="164" fontId="1" fillId="0" borderId="0" xfId="1" applyNumberFormat="1"/>
    <xf numFmtId="164" fontId="1" fillId="0" borderId="0" xfId="1" applyNumberFormat="1" applyFill="1"/>
    <xf numFmtId="164" fontId="2" fillId="0" borderId="0" xfId="1" applyNumberFormat="1" applyFont="1"/>
    <xf numFmtId="0" fontId="1" fillId="0" borderId="0" xfId="1" applyFill="1"/>
    <xf numFmtId="9" fontId="0" fillId="0" borderId="0" xfId="2" applyFont="1"/>
    <xf numFmtId="3" fontId="1" fillId="0" borderId="0" xfId="1" applyNumberFormat="1"/>
    <xf numFmtId="165" fontId="1" fillId="0" borderId="0" xfId="1" applyNumberFormat="1"/>
  </cellXfs>
  <cellStyles count="3">
    <cellStyle name="Normal" xfId="0" builtinId="0"/>
    <cellStyle name="Normal 6 2" xfId="1"/>
    <cellStyle name="Percent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4"/>
  <sheetViews>
    <sheetView tabSelected="1" topLeftCell="B1" workbookViewId="0">
      <selection sqref="A1:XFD1048576"/>
    </sheetView>
  </sheetViews>
  <sheetFormatPr defaultColWidth="9.1796875" defaultRowHeight="14.5" x14ac:dyDescent="0.35"/>
  <cols>
    <col min="1" max="1" width="5.81640625" style="1" hidden="1" customWidth="1"/>
    <col min="2" max="2" width="7" style="1" bestFit="1" customWidth="1"/>
    <col min="3" max="3" width="7.7265625" style="1" bestFit="1" customWidth="1"/>
    <col min="4" max="4" width="8.54296875" style="1" customWidth="1"/>
    <col min="5" max="5" width="44.81640625" style="1" customWidth="1"/>
    <col min="6" max="6" width="10.1796875" style="1" bestFit="1" customWidth="1"/>
    <col min="7" max="7" width="1" style="1" customWidth="1"/>
    <col min="8" max="8" width="7.81640625" style="33" bestFit="1" customWidth="1"/>
    <col min="9" max="9" width="9" style="1" bestFit="1" customWidth="1"/>
    <col min="10" max="10" width="12.81640625" style="1" customWidth="1"/>
    <col min="11" max="11" width="13.54296875" style="31" bestFit="1" customWidth="1"/>
    <col min="12" max="12" width="13.1796875" style="31" customWidth="1"/>
    <col min="13" max="13" width="0.90625" style="1" customWidth="1"/>
    <col min="14" max="14" width="7.81640625" style="33" bestFit="1" customWidth="1"/>
    <col min="15" max="15" width="9" style="1" bestFit="1" customWidth="1"/>
    <col min="16" max="16" width="12.81640625" style="1" customWidth="1"/>
    <col min="17" max="17" width="13.54296875" style="31" bestFit="1" customWidth="1"/>
    <col min="18" max="18" width="13.1796875" style="31" customWidth="1"/>
    <col min="19" max="16384" width="9.1796875" style="1"/>
  </cols>
  <sheetData>
    <row r="2" spans="1:18" ht="23.5" x14ac:dyDescent="0.55000000000000004">
      <c r="B2" s="2"/>
      <c r="C2" s="2"/>
      <c r="D2" s="2"/>
      <c r="E2" s="3"/>
      <c r="F2" s="3"/>
      <c r="G2" s="4"/>
      <c r="H2" s="5" t="s">
        <v>0</v>
      </c>
      <c r="I2" s="5"/>
      <c r="J2" s="5"/>
      <c r="K2" s="5"/>
      <c r="L2" s="5"/>
      <c r="N2" s="5" t="s">
        <v>1</v>
      </c>
      <c r="O2" s="5"/>
      <c r="P2" s="5"/>
      <c r="Q2" s="5"/>
      <c r="R2" s="5"/>
    </row>
    <row r="3" spans="1:18" s="6" customFormat="1" ht="72.5" x14ac:dyDescent="0.35"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1"/>
      <c r="H3" s="10" t="s">
        <v>7</v>
      </c>
      <c r="I3" s="10" t="s">
        <v>8</v>
      </c>
      <c r="J3" s="11" t="s">
        <v>9</v>
      </c>
      <c r="K3" s="12" t="s">
        <v>10</v>
      </c>
      <c r="L3" s="12" t="s">
        <v>11</v>
      </c>
      <c r="N3" s="10" t="s">
        <v>12</v>
      </c>
      <c r="O3" s="10" t="s">
        <v>8</v>
      </c>
      <c r="P3" s="11" t="s">
        <v>13</v>
      </c>
      <c r="Q3" s="12" t="s">
        <v>10</v>
      </c>
      <c r="R3" s="12" t="s">
        <v>11</v>
      </c>
    </row>
    <row r="4" spans="1:18" x14ac:dyDescent="0.35">
      <c r="A4" s="1" t="s">
        <v>14</v>
      </c>
      <c r="B4" s="13">
        <v>91400</v>
      </c>
      <c r="C4" s="14">
        <v>109947</v>
      </c>
      <c r="D4" s="15">
        <v>8693004</v>
      </c>
      <c r="E4" s="16" t="s">
        <v>15</v>
      </c>
      <c r="F4" s="16" t="s">
        <v>16</v>
      </c>
      <c r="H4" s="17">
        <v>142</v>
      </c>
      <c r="I4" s="18">
        <f t="shared" ref="I4:I67" si="0">J4/H4</f>
        <v>4842.3163675314154</v>
      </c>
      <c r="J4" s="18">
        <v>687608.92418946093</v>
      </c>
      <c r="K4" s="18">
        <v>-5517.2286390420486</v>
      </c>
      <c r="L4" s="18">
        <f t="shared" ref="L4:L67" si="1">J4+K4</f>
        <v>682091.69555041892</v>
      </c>
      <c r="N4" s="17">
        <v>131</v>
      </c>
      <c r="O4" s="18">
        <v>5162.8877905659292</v>
      </c>
      <c r="P4" s="18">
        <v>676338.30056413671</v>
      </c>
      <c r="Q4" s="18">
        <v>-6477.7060102520045</v>
      </c>
      <c r="R4" s="18">
        <v>669860.5945538847</v>
      </c>
    </row>
    <row r="5" spans="1:18" x14ac:dyDescent="0.35">
      <c r="A5" s="1" t="s">
        <v>14</v>
      </c>
      <c r="B5" s="13">
        <v>92400</v>
      </c>
      <c r="C5" s="14">
        <v>109949</v>
      </c>
      <c r="D5" s="15">
        <v>8693006</v>
      </c>
      <c r="E5" s="16" t="s">
        <v>17</v>
      </c>
      <c r="F5" s="16" t="s">
        <v>16</v>
      </c>
      <c r="H5" s="17">
        <v>151</v>
      </c>
      <c r="I5" s="18">
        <f t="shared" si="0"/>
        <v>4493.7732273113779</v>
      </c>
      <c r="J5" s="18">
        <v>678559.75732401805</v>
      </c>
      <c r="K5" s="18">
        <v>-5866.912144333447</v>
      </c>
      <c r="L5" s="18">
        <f t="shared" si="1"/>
        <v>672692.84517968458</v>
      </c>
      <c r="N5" s="17">
        <v>159</v>
      </c>
      <c r="O5" s="18">
        <v>4537.9374913534039</v>
      </c>
      <c r="P5" s="18">
        <v>721532.06112519128</v>
      </c>
      <c r="Q5" s="18">
        <v>-7430.0491431272822</v>
      </c>
      <c r="R5" s="18">
        <v>714102.011982064</v>
      </c>
    </row>
    <row r="6" spans="1:18" x14ac:dyDescent="0.35">
      <c r="A6" s="1" t="s">
        <v>14</v>
      </c>
      <c r="B6" s="13">
        <v>92300</v>
      </c>
      <c r="C6" s="14">
        <v>109950</v>
      </c>
      <c r="D6" s="15">
        <v>8693007</v>
      </c>
      <c r="E6" s="16" t="s">
        <v>18</v>
      </c>
      <c r="F6" s="16" t="s">
        <v>16</v>
      </c>
      <c r="H6" s="17">
        <v>50</v>
      </c>
      <c r="I6" s="18">
        <f t="shared" si="0"/>
        <v>7019.38086509807</v>
      </c>
      <c r="J6" s="18">
        <v>350969.04325490352</v>
      </c>
      <c r="K6" s="18">
        <v>-2041.4721354500271</v>
      </c>
      <c r="L6" s="18">
        <f t="shared" si="1"/>
        <v>348927.57111945347</v>
      </c>
      <c r="N6" s="17">
        <v>47</v>
      </c>
      <c r="O6" s="18">
        <v>7738.5146379032294</v>
      </c>
      <c r="P6" s="18">
        <v>363710.1879814518</v>
      </c>
      <c r="Q6" s="18">
        <v>-1948.5509173391038</v>
      </c>
      <c r="R6" s="18">
        <v>361761.6370641127</v>
      </c>
    </row>
    <row r="7" spans="1:18" x14ac:dyDescent="0.35">
      <c r="A7" s="1" t="s">
        <v>14</v>
      </c>
      <c r="B7" s="13">
        <v>92700</v>
      </c>
      <c r="C7" s="14">
        <v>109802</v>
      </c>
      <c r="D7" s="15">
        <v>8692050</v>
      </c>
      <c r="E7" s="16" t="s">
        <v>19</v>
      </c>
      <c r="F7" s="16" t="s">
        <v>16</v>
      </c>
      <c r="H7" s="17">
        <v>54</v>
      </c>
      <c r="I7" s="18">
        <f t="shared" si="0"/>
        <v>6243.6157309199398</v>
      </c>
      <c r="J7" s="18">
        <v>337155.24946967675</v>
      </c>
      <c r="K7" s="18">
        <v>-2169.782619328364</v>
      </c>
      <c r="L7" s="18">
        <f t="shared" si="1"/>
        <v>334985.4668503484</v>
      </c>
      <c r="N7" s="17">
        <v>50</v>
      </c>
      <c r="O7" s="18">
        <v>7559.2637554621115</v>
      </c>
      <c r="P7" s="18">
        <v>377963.18777310557</v>
      </c>
      <c r="Q7" s="18">
        <v>-2072.9265078076278</v>
      </c>
      <c r="R7" s="18">
        <v>375890.26126529794</v>
      </c>
    </row>
    <row r="8" spans="1:18" x14ac:dyDescent="0.35">
      <c r="A8" s="1" t="s">
        <v>14</v>
      </c>
      <c r="B8" s="13">
        <v>93600</v>
      </c>
      <c r="C8" s="14">
        <v>109844</v>
      </c>
      <c r="D8" s="15">
        <v>8692110</v>
      </c>
      <c r="E8" s="16" t="s">
        <v>20</v>
      </c>
      <c r="F8" s="16" t="s">
        <v>16</v>
      </c>
      <c r="H8" s="17">
        <v>425</v>
      </c>
      <c r="I8" s="18">
        <f t="shared" si="0"/>
        <v>4239.0588235294117</v>
      </c>
      <c r="J8" s="18">
        <v>1801600</v>
      </c>
      <c r="K8" s="18">
        <v>-18173.121022884392</v>
      </c>
      <c r="L8" s="18">
        <f t="shared" si="1"/>
        <v>1783426.8789771155</v>
      </c>
      <c r="N8" s="17">
        <v>425</v>
      </c>
      <c r="O8" s="18">
        <v>4323.7058823529414</v>
      </c>
      <c r="P8" s="18">
        <v>1837575</v>
      </c>
      <c r="Q8" s="18">
        <v>-20912.277727852575</v>
      </c>
      <c r="R8" s="18">
        <v>1816662.7222721474</v>
      </c>
    </row>
    <row r="9" spans="1:18" x14ac:dyDescent="0.35">
      <c r="A9" s="1" t="s">
        <v>14</v>
      </c>
      <c r="B9" s="13">
        <v>93700</v>
      </c>
      <c r="C9" s="14">
        <v>110007</v>
      </c>
      <c r="D9" s="15">
        <v>8693310</v>
      </c>
      <c r="E9" s="16" t="s">
        <v>21</v>
      </c>
      <c r="F9" s="16" t="s">
        <v>16</v>
      </c>
      <c r="H9" s="17">
        <v>158</v>
      </c>
      <c r="I9" s="18">
        <f t="shared" si="0"/>
        <v>4434.8226941580706</v>
      </c>
      <c r="J9" s="18">
        <v>700701.98567697522</v>
      </c>
      <c r="K9" s="18">
        <v>-6386.9226571315221</v>
      </c>
      <c r="L9" s="18">
        <f t="shared" si="1"/>
        <v>694315.06301984366</v>
      </c>
      <c r="N9" s="17">
        <v>156</v>
      </c>
      <c r="O9" s="18">
        <v>4548.4308233749061</v>
      </c>
      <c r="P9" s="18">
        <v>709555.20844648534</v>
      </c>
      <c r="Q9" s="18">
        <v>-6467.5307043596404</v>
      </c>
      <c r="R9" s="18">
        <v>703087.6777421257</v>
      </c>
    </row>
    <row r="10" spans="1:18" x14ac:dyDescent="0.35">
      <c r="A10" s="1" t="s">
        <v>14</v>
      </c>
      <c r="B10" s="13">
        <v>93800</v>
      </c>
      <c r="C10" s="14">
        <v>110008</v>
      </c>
      <c r="D10" s="15">
        <v>8693311</v>
      </c>
      <c r="E10" s="16" t="s">
        <v>22</v>
      </c>
      <c r="F10" s="16" t="s">
        <v>16</v>
      </c>
      <c r="H10" s="17">
        <v>103</v>
      </c>
      <c r="I10" s="18">
        <f t="shared" si="0"/>
        <v>5127.4925383205536</v>
      </c>
      <c r="J10" s="18">
        <v>528131.73144701705</v>
      </c>
      <c r="K10" s="18">
        <v>-4514.8916506313617</v>
      </c>
      <c r="L10" s="18">
        <f t="shared" si="1"/>
        <v>523616.83979638567</v>
      </c>
      <c r="N10" s="17">
        <v>99</v>
      </c>
      <c r="O10" s="18">
        <v>5261.320544499702</v>
      </c>
      <c r="P10" s="18">
        <v>520870.73390547052</v>
      </c>
      <c r="Q10" s="18">
        <v>-4950.8300494684372</v>
      </c>
      <c r="R10" s="18">
        <v>515919.90385600209</v>
      </c>
    </row>
    <row r="11" spans="1:18" x14ac:dyDescent="0.35">
      <c r="A11" s="1" t="s">
        <v>14</v>
      </c>
      <c r="B11" s="13">
        <v>94000</v>
      </c>
      <c r="C11" s="14">
        <v>109954</v>
      </c>
      <c r="D11" s="15">
        <v>8693013</v>
      </c>
      <c r="E11" s="16" t="s">
        <v>23</v>
      </c>
      <c r="F11" s="16" t="s">
        <v>16</v>
      </c>
      <c r="H11" s="17">
        <v>58</v>
      </c>
      <c r="I11" s="18">
        <f t="shared" si="0"/>
        <v>6239.0741002095492</v>
      </c>
      <c r="J11" s="18">
        <v>361866.29781215388</v>
      </c>
      <c r="K11" s="18">
        <v>-2007.1436516030008</v>
      </c>
      <c r="L11" s="18">
        <f t="shared" si="1"/>
        <v>359859.15416055085</v>
      </c>
      <c r="N11" s="17">
        <v>54</v>
      </c>
      <c r="O11" s="18">
        <v>7116.2340524318088</v>
      </c>
      <c r="P11" s="18">
        <v>384276.63883131766</v>
      </c>
      <c r="Q11" s="18">
        <v>-2238.7606284322101</v>
      </c>
      <c r="R11" s="18">
        <v>382037.87820288545</v>
      </c>
    </row>
    <row r="12" spans="1:18" x14ac:dyDescent="0.35">
      <c r="A12" s="1" t="s">
        <v>14</v>
      </c>
      <c r="B12" s="13">
        <v>93900</v>
      </c>
      <c r="C12" s="14">
        <v>109955</v>
      </c>
      <c r="D12" s="15">
        <v>8693014</v>
      </c>
      <c r="E12" s="16" t="s">
        <v>24</v>
      </c>
      <c r="F12" s="16" t="s">
        <v>16</v>
      </c>
      <c r="H12" s="17">
        <v>111</v>
      </c>
      <c r="I12" s="18">
        <f t="shared" si="0"/>
        <v>4874.7087822587591</v>
      </c>
      <c r="J12" s="18">
        <v>541092.67483072227</v>
      </c>
      <c r="K12" s="18">
        <v>-3841.2576780678119</v>
      </c>
      <c r="L12" s="18">
        <f t="shared" si="1"/>
        <v>537251.4171526545</v>
      </c>
      <c r="N12" s="17">
        <v>114</v>
      </c>
      <c r="O12" s="18">
        <v>5040.5662596850361</v>
      </c>
      <c r="P12" s="18">
        <v>574624.55360409408</v>
      </c>
      <c r="Q12" s="18">
        <v>-4726.2724378013518</v>
      </c>
      <c r="R12" s="18">
        <v>569898.28116629273</v>
      </c>
    </row>
    <row r="13" spans="1:18" x14ac:dyDescent="0.35">
      <c r="A13" s="1" t="s">
        <v>14</v>
      </c>
      <c r="B13" s="13">
        <v>93200</v>
      </c>
      <c r="C13" s="14">
        <v>109956</v>
      </c>
      <c r="D13" s="15">
        <v>8693015</v>
      </c>
      <c r="E13" s="16" t="s">
        <v>25</v>
      </c>
      <c r="F13" s="16" t="s">
        <v>16</v>
      </c>
      <c r="H13" s="17">
        <v>213</v>
      </c>
      <c r="I13" s="18">
        <f t="shared" si="0"/>
        <v>4253.0610328638495</v>
      </c>
      <c r="J13" s="18">
        <v>905902</v>
      </c>
      <c r="K13" s="18">
        <v>-7682.5439895950776</v>
      </c>
      <c r="L13" s="18">
        <f t="shared" si="1"/>
        <v>898219.45601040497</v>
      </c>
      <c r="N13" s="17">
        <v>204</v>
      </c>
      <c r="O13" s="18">
        <v>4491.1994287687066</v>
      </c>
      <c r="P13" s="18">
        <v>916204.6834688161</v>
      </c>
      <c r="Q13" s="18">
        <v>-8457.540151854977</v>
      </c>
      <c r="R13" s="18">
        <v>907747.14331696113</v>
      </c>
    </row>
    <row r="14" spans="1:18" x14ac:dyDescent="0.35">
      <c r="A14" s="1" t="s">
        <v>14</v>
      </c>
      <c r="B14" s="13">
        <v>91200</v>
      </c>
      <c r="C14" s="14">
        <v>109931</v>
      </c>
      <c r="D14" s="15">
        <v>8692239</v>
      </c>
      <c r="E14" s="16" t="s">
        <v>26</v>
      </c>
      <c r="F14" s="16" t="s">
        <v>16</v>
      </c>
      <c r="H14" s="17">
        <v>180</v>
      </c>
      <c r="I14" s="18">
        <f t="shared" si="0"/>
        <v>4856.6967936696628</v>
      </c>
      <c r="J14" s="18">
        <v>874205.42286053929</v>
      </c>
      <c r="K14" s="18">
        <v>-12200.557437257437</v>
      </c>
      <c r="L14" s="18">
        <f t="shared" si="1"/>
        <v>862004.86542328179</v>
      </c>
      <c r="N14" s="17">
        <v>201</v>
      </c>
      <c r="O14" s="18">
        <v>4967.9197589740224</v>
      </c>
      <c r="P14" s="18">
        <v>998551.87155377853</v>
      </c>
      <c r="Q14" s="18">
        <v>-15714.62009895395</v>
      </c>
      <c r="R14" s="18">
        <v>982837.25145482458</v>
      </c>
    </row>
    <row r="15" spans="1:18" x14ac:dyDescent="0.35">
      <c r="A15" s="1" t="s">
        <v>14</v>
      </c>
      <c r="B15" s="13">
        <v>96900</v>
      </c>
      <c r="C15" s="14">
        <v>109932</v>
      </c>
      <c r="D15" s="15">
        <v>8692240</v>
      </c>
      <c r="E15" s="16" t="s">
        <v>27</v>
      </c>
      <c r="F15" s="16" t="s">
        <v>16</v>
      </c>
      <c r="H15" s="16">
        <v>277</v>
      </c>
      <c r="I15" s="18">
        <f t="shared" si="0"/>
        <v>4393.7923364161334</v>
      </c>
      <c r="J15" s="18">
        <v>1217080.4771872689</v>
      </c>
      <c r="K15" s="18">
        <v>-12261.953835641629</v>
      </c>
      <c r="L15" s="18">
        <f t="shared" si="1"/>
        <v>1204818.5233516272</v>
      </c>
      <c r="N15" s="16">
        <v>272</v>
      </c>
      <c r="O15" s="18">
        <v>4658.0685385917604</v>
      </c>
      <c r="P15" s="18">
        <v>1266994.6424969588</v>
      </c>
      <c r="Q15" s="18">
        <v>-14314.76838844642</v>
      </c>
      <c r="R15" s="18">
        <v>1252679.8741085124</v>
      </c>
    </row>
    <row r="16" spans="1:18" x14ac:dyDescent="0.35">
      <c r="A16" s="1" t="s">
        <v>14</v>
      </c>
      <c r="B16" s="13">
        <v>94400</v>
      </c>
      <c r="C16" s="14">
        <v>109957</v>
      </c>
      <c r="D16" s="15">
        <v>8693016</v>
      </c>
      <c r="E16" s="16" t="s">
        <v>28</v>
      </c>
      <c r="F16" s="16" t="s">
        <v>16</v>
      </c>
      <c r="H16" s="17">
        <v>30</v>
      </c>
      <c r="I16" s="18">
        <f t="shared" si="0"/>
        <v>8502.8015085333336</v>
      </c>
      <c r="J16" s="18">
        <v>255084.04525600001</v>
      </c>
      <c r="K16" s="18">
        <v>-1038.1777508291382</v>
      </c>
      <c r="L16" s="18">
        <f t="shared" si="1"/>
        <v>254045.86750517087</v>
      </c>
      <c r="N16" s="17">
        <v>30</v>
      </c>
      <c r="O16" s="18">
        <v>9846.9529947394985</v>
      </c>
      <c r="P16" s="18">
        <v>295408.58984218497</v>
      </c>
      <c r="Q16" s="18">
        <v>-1243.7559046845417</v>
      </c>
      <c r="R16" s="18">
        <v>294164.83393750043</v>
      </c>
    </row>
    <row r="17" spans="1:18" x14ac:dyDescent="0.35">
      <c r="A17" s="1" t="s">
        <v>14</v>
      </c>
      <c r="B17" s="13">
        <v>93400</v>
      </c>
      <c r="C17" s="14">
        <v>109810</v>
      </c>
      <c r="D17" s="15">
        <v>8692063</v>
      </c>
      <c r="E17" s="16" t="s">
        <v>29</v>
      </c>
      <c r="F17" s="16" t="s">
        <v>16</v>
      </c>
      <c r="H17" s="17">
        <v>203</v>
      </c>
      <c r="I17" s="18">
        <f t="shared" si="0"/>
        <v>4328.1231527093596</v>
      </c>
      <c r="J17" s="18">
        <v>878609</v>
      </c>
      <c r="K17" s="18">
        <v>-7956.2899664495981</v>
      </c>
      <c r="L17" s="18">
        <f t="shared" si="1"/>
        <v>870652.71003355039</v>
      </c>
      <c r="N17" s="17">
        <v>198</v>
      </c>
      <c r="O17" s="18">
        <v>4447.2187874096926</v>
      </c>
      <c r="P17" s="18">
        <v>880549.31990711915</v>
      </c>
      <c r="Q17" s="18">
        <v>-9861.3536435078131</v>
      </c>
      <c r="R17" s="18">
        <v>870687.96626361134</v>
      </c>
    </row>
    <row r="18" spans="1:18" x14ac:dyDescent="0.35">
      <c r="A18" s="1" t="s">
        <v>14</v>
      </c>
      <c r="B18" s="13">
        <v>95000</v>
      </c>
      <c r="C18" s="14">
        <v>109958</v>
      </c>
      <c r="D18" s="15">
        <v>8693018</v>
      </c>
      <c r="E18" s="16" t="s">
        <v>30</v>
      </c>
      <c r="F18" s="16" t="s">
        <v>16</v>
      </c>
      <c r="H18" s="17">
        <v>177</v>
      </c>
      <c r="I18" s="18">
        <f t="shared" si="0"/>
        <v>4275.7203389830511</v>
      </c>
      <c r="J18" s="18">
        <v>756802.5</v>
      </c>
      <c r="K18" s="18">
        <v>-6421.2936865972324</v>
      </c>
      <c r="L18" s="18">
        <f t="shared" si="1"/>
        <v>750381.20631340274</v>
      </c>
      <c r="N18" s="17">
        <v>178</v>
      </c>
      <c r="O18" s="18">
        <v>4360.1950792535026</v>
      </c>
      <c r="P18" s="18">
        <v>776114.72410712345</v>
      </c>
      <c r="Q18" s="18">
        <v>-7379.6183677950175</v>
      </c>
      <c r="R18" s="18">
        <v>768735.10573932843</v>
      </c>
    </row>
    <row r="19" spans="1:18" x14ac:dyDescent="0.35">
      <c r="A19" s="1" t="s">
        <v>14</v>
      </c>
      <c r="B19" s="13">
        <v>96800</v>
      </c>
      <c r="C19" s="14">
        <v>109959</v>
      </c>
      <c r="D19" s="15">
        <v>8693020</v>
      </c>
      <c r="E19" s="16" t="s">
        <v>31</v>
      </c>
      <c r="F19" s="16" t="s">
        <v>16</v>
      </c>
      <c r="H19" s="17">
        <v>187</v>
      </c>
      <c r="I19" s="18">
        <f t="shared" si="0"/>
        <v>4461.2847645871298</v>
      </c>
      <c r="J19" s="18">
        <v>834260.25097779324</v>
      </c>
      <c r="K19" s="18">
        <v>-7677.170767537853</v>
      </c>
      <c r="L19" s="18">
        <f t="shared" si="1"/>
        <v>826583.08021025534</v>
      </c>
      <c r="N19" s="17">
        <v>188</v>
      </c>
      <c r="O19" s="18">
        <v>4648.4702416809832</v>
      </c>
      <c r="P19" s="18">
        <v>873912.40543602488</v>
      </c>
      <c r="Q19" s="18">
        <v>-8885.7527548088692</v>
      </c>
      <c r="R19" s="18">
        <v>865026.65268121602</v>
      </c>
    </row>
    <row r="20" spans="1:18" x14ac:dyDescent="0.35">
      <c r="A20" s="1" t="s">
        <v>14</v>
      </c>
      <c r="B20" s="13">
        <v>95400</v>
      </c>
      <c r="C20" s="14">
        <v>109811</v>
      </c>
      <c r="D20" s="15">
        <v>8692064</v>
      </c>
      <c r="E20" s="16" t="s">
        <v>32</v>
      </c>
      <c r="F20" s="16" t="s">
        <v>16</v>
      </c>
      <c r="H20" s="17">
        <v>99</v>
      </c>
      <c r="I20" s="18">
        <f t="shared" si="0"/>
        <v>4772.0867044308079</v>
      </c>
      <c r="J20" s="18">
        <v>472436.58373864996</v>
      </c>
      <c r="K20" s="18">
        <v>-4028.1119134079868</v>
      </c>
      <c r="L20" s="18">
        <f t="shared" si="1"/>
        <v>468408.47182524198</v>
      </c>
      <c r="N20" s="17">
        <v>92</v>
      </c>
      <c r="O20" s="18">
        <v>5189.0240319896893</v>
      </c>
      <c r="P20" s="18">
        <v>477390.21094305144</v>
      </c>
      <c r="Q20" s="18">
        <v>-4345.0497945169918</v>
      </c>
      <c r="R20" s="18">
        <v>473045.16114853445</v>
      </c>
    </row>
    <row r="21" spans="1:18" x14ac:dyDescent="0.35">
      <c r="A21" s="1" t="s">
        <v>33</v>
      </c>
      <c r="B21" s="13">
        <v>93000</v>
      </c>
      <c r="C21" s="14">
        <v>137777</v>
      </c>
      <c r="D21" s="15">
        <v>8695404</v>
      </c>
      <c r="E21" s="16" t="s">
        <v>34</v>
      </c>
      <c r="F21" s="16" t="s">
        <v>35</v>
      </c>
      <c r="H21" s="16">
        <v>960</v>
      </c>
      <c r="I21" s="18">
        <f t="shared" si="0"/>
        <v>5494.8719430170167</v>
      </c>
      <c r="J21" s="18">
        <v>5275077.0652963361</v>
      </c>
      <c r="K21" s="18">
        <v>0</v>
      </c>
      <c r="L21" s="18">
        <f t="shared" si="1"/>
        <v>5275077.0652963361</v>
      </c>
      <c r="N21" s="16">
        <v>958</v>
      </c>
      <c r="O21" s="18">
        <v>5718.5230675118637</v>
      </c>
      <c r="P21" s="18">
        <v>5478345.0986763658</v>
      </c>
      <c r="Q21" s="18">
        <v>0</v>
      </c>
      <c r="R21" s="18">
        <v>5478345.0986763658</v>
      </c>
    </row>
    <row r="22" spans="1:18" x14ac:dyDescent="0.35">
      <c r="A22" s="1" t="s">
        <v>14</v>
      </c>
      <c r="B22" s="13">
        <v>94700</v>
      </c>
      <c r="C22" s="14">
        <v>109896</v>
      </c>
      <c r="D22" s="15">
        <v>8692174</v>
      </c>
      <c r="E22" s="16" t="s">
        <v>36</v>
      </c>
      <c r="F22" s="16" t="s">
        <v>16</v>
      </c>
      <c r="H22" s="17">
        <v>213</v>
      </c>
      <c r="I22" s="18">
        <f t="shared" si="0"/>
        <v>4293.1267605633802</v>
      </c>
      <c r="J22" s="18">
        <v>914436</v>
      </c>
      <c r="K22" s="18">
        <v>-10485.881617968851</v>
      </c>
      <c r="L22" s="18">
        <f t="shared" si="1"/>
        <v>903950.1183820311</v>
      </c>
      <c r="N22" s="17">
        <v>214</v>
      </c>
      <c r="O22" s="18">
        <v>4394.0346804503824</v>
      </c>
      <c r="P22" s="18">
        <v>940323.42161638185</v>
      </c>
      <c r="Q22" s="18">
        <v>-10774.71583075251</v>
      </c>
      <c r="R22" s="18">
        <v>929548.70578562934</v>
      </c>
    </row>
    <row r="23" spans="1:18" x14ac:dyDescent="0.35">
      <c r="A23" s="1" t="s">
        <v>14</v>
      </c>
      <c r="B23" s="13">
        <v>94500</v>
      </c>
      <c r="C23" s="14">
        <v>109963</v>
      </c>
      <c r="D23" s="15">
        <v>8693024</v>
      </c>
      <c r="E23" s="16" t="s">
        <v>37</v>
      </c>
      <c r="F23" s="16" t="s">
        <v>16</v>
      </c>
      <c r="H23" s="17">
        <v>73</v>
      </c>
      <c r="I23" s="18">
        <f t="shared" si="0"/>
        <v>5329.9634392031312</v>
      </c>
      <c r="J23" s="18">
        <v>389087.33106182859</v>
      </c>
      <c r="K23" s="18">
        <v>-2526.2325270175697</v>
      </c>
      <c r="L23" s="18">
        <f t="shared" si="1"/>
        <v>386561.098534811</v>
      </c>
      <c r="N23" s="17">
        <v>75</v>
      </c>
      <c r="O23" s="18">
        <v>5768.3249659208841</v>
      </c>
      <c r="P23" s="18">
        <v>432624.37244406634</v>
      </c>
      <c r="Q23" s="18">
        <v>-3383.2522784757894</v>
      </c>
      <c r="R23" s="18">
        <v>429241.12016559055</v>
      </c>
    </row>
    <row r="24" spans="1:18" x14ac:dyDescent="0.35">
      <c r="A24" s="1" t="s">
        <v>14</v>
      </c>
      <c r="B24" s="13">
        <v>92500</v>
      </c>
      <c r="C24" s="14">
        <v>110011</v>
      </c>
      <c r="D24" s="15">
        <v>8693314</v>
      </c>
      <c r="E24" s="16" t="s">
        <v>38</v>
      </c>
      <c r="F24" s="16" t="s">
        <v>16</v>
      </c>
      <c r="H24" s="17">
        <v>99</v>
      </c>
      <c r="I24" s="18">
        <f t="shared" si="0"/>
        <v>4768.6174867502805</v>
      </c>
      <c r="J24" s="18">
        <v>472093.1311882778</v>
      </c>
      <c r="K24" s="18">
        <v>-4080.1474362438257</v>
      </c>
      <c r="L24" s="18">
        <f t="shared" si="1"/>
        <v>468012.98375203396</v>
      </c>
      <c r="N24" s="17">
        <v>105</v>
      </c>
      <c r="O24" s="18">
        <v>4852.034690720845</v>
      </c>
      <c r="P24" s="18">
        <v>509463.64252568869</v>
      </c>
      <c r="Q24" s="18">
        <v>-4638.4721954900306</v>
      </c>
      <c r="R24" s="18">
        <v>504825.17033019866</v>
      </c>
    </row>
    <row r="25" spans="1:18" x14ac:dyDescent="0.35">
      <c r="A25" s="1" t="s">
        <v>14</v>
      </c>
      <c r="B25" s="13">
        <v>94100</v>
      </c>
      <c r="C25" s="14">
        <v>109871</v>
      </c>
      <c r="D25" s="15">
        <v>8692140</v>
      </c>
      <c r="E25" s="16" t="s">
        <v>39</v>
      </c>
      <c r="F25" s="16" t="s">
        <v>16</v>
      </c>
      <c r="H25" s="17">
        <v>424</v>
      </c>
      <c r="I25" s="18">
        <f t="shared" si="0"/>
        <v>4246.0683962264147</v>
      </c>
      <c r="J25" s="18">
        <v>1800333</v>
      </c>
      <c r="K25" s="18">
        <v>-19361.638425214474</v>
      </c>
      <c r="L25" s="18">
        <f t="shared" si="1"/>
        <v>1780971.3615747856</v>
      </c>
      <c r="N25" s="17">
        <v>420</v>
      </c>
      <c r="O25" s="18">
        <v>4331.3083333333334</v>
      </c>
      <c r="P25" s="18">
        <v>1819149.5</v>
      </c>
      <c r="Q25" s="18">
        <v>-22578.494560760679</v>
      </c>
      <c r="R25" s="18">
        <v>1796571.0054392393</v>
      </c>
    </row>
    <row r="26" spans="1:18" x14ac:dyDescent="0.35">
      <c r="A26" s="1" t="s">
        <v>33</v>
      </c>
      <c r="B26" s="13">
        <v>94800</v>
      </c>
      <c r="C26" s="14">
        <v>139081</v>
      </c>
      <c r="D26" s="15">
        <v>8692000</v>
      </c>
      <c r="E26" s="16" t="s">
        <v>40</v>
      </c>
      <c r="F26" s="16" t="s">
        <v>16</v>
      </c>
      <c r="H26" s="17">
        <v>180</v>
      </c>
      <c r="I26" s="18">
        <f t="shared" si="0"/>
        <v>4777.7876452142291</v>
      </c>
      <c r="J26" s="18">
        <v>860001.7761385612</v>
      </c>
      <c r="K26" s="18">
        <v>0</v>
      </c>
      <c r="L26" s="18">
        <f t="shared" si="1"/>
        <v>860001.7761385612</v>
      </c>
      <c r="N26" s="17">
        <v>183</v>
      </c>
      <c r="O26" s="18">
        <v>4945.7536341703235</v>
      </c>
      <c r="P26" s="18">
        <v>905072.91505316913</v>
      </c>
      <c r="Q26" s="18">
        <v>0</v>
      </c>
      <c r="R26" s="18">
        <v>905072.91505316913</v>
      </c>
    </row>
    <row r="27" spans="1:18" x14ac:dyDescent="0.35">
      <c r="A27" s="1" t="s">
        <v>33</v>
      </c>
      <c r="B27" s="13">
        <v>92000</v>
      </c>
      <c r="C27" s="14">
        <v>109831</v>
      </c>
      <c r="D27" s="15">
        <v>8692090</v>
      </c>
      <c r="E27" s="16" t="s">
        <v>41</v>
      </c>
      <c r="F27" s="16" t="s">
        <v>16</v>
      </c>
      <c r="H27" s="17">
        <v>586</v>
      </c>
      <c r="I27" s="18">
        <f t="shared" si="0"/>
        <v>4193.5341296928327</v>
      </c>
      <c r="J27" s="18">
        <v>2457411</v>
      </c>
      <c r="K27" s="18">
        <v>0</v>
      </c>
      <c r="L27" s="18">
        <f t="shared" si="1"/>
        <v>2457411</v>
      </c>
      <c r="N27" s="17">
        <v>557</v>
      </c>
      <c r="O27" s="18">
        <v>4284.7066838153569</v>
      </c>
      <c r="P27" s="18">
        <v>2386581.6228851536</v>
      </c>
      <c r="Q27" s="18">
        <v>0</v>
      </c>
      <c r="R27" s="18">
        <v>2386581.6228851536</v>
      </c>
    </row>
    <row r="28" spans="1:18" x14ac:dyDescent="0.35">
      <c r="A28" s="1" t="s">
        <v>14</v>
      </c>
      <c r="B28" s="13">
        <v>92100</v>
      </c>
      <c r="C28" s="14">
        <v>109858</v>
      </c>
      <c r="D28" s="15">
        <v>8692125</v>
      </c>
      <c r="E28" s="16" t="s">
        <v>42</v>
      </c>
      <c r="F28" s="16" t="s">
        <v>16</v>
      </c>
      <c r="H28" s="17">
        <v>206</v>
      </c>
      <c r="I28" s="18">
        <f t="shared" si="0"/>
        <v>4520.5213686857969</v>
      </c>
      <c r="J28" s="18">
        <v>931227.40194927412</v>
      </c>
      <c r="K28" s="18">
        <v>-8758.2171947528204</v>
      </c>
      <c r="L28" s="18">
        <f t="shared" si="1"/>
        <v>922469.18475452135</v>
      </c>
      <c r="N28" s="17">
        <v>230</v>
      </c>
      <c r="O28" s="18">
        <v>4689.4503430744226</v>
      </c>
      <c r="P28" s="18">
        <v>1078573.5789071172</v>
      </c>
      <c r="Q28" s="18">
        <v>-11666.522506895708</v>
      </c>
      <c r="R28" s="18">
        <v>1066907.0564002215</v>
      </c>
    </row>
    <row r="29" spans="1:18" x14ac:dyDescent="0.35">
      <c r="A29" s="1" t="s">
        <v>14</v>
      </c>
      <c r="B29" s="13">
        <v>95500</v>
      </c>
      <c r="C29" s="14">
        <v>109964</v>
      </c>
      <c r="D29" s="15">
        <v>8693026</v>
      </c>
      <c r="E29" s="16" t="s">
        <v>43</v>
      </c>
      <c r="F29" s="16" t="s">
        <v>16</v>
      </c>
      <c r="H29" s="17">
        <v>88</v>
      </c>
      <c r="I29" s="18">
        <f t="shared" si="0"/>
        <v>5173.3401213056432</v>
      </c>
      <c r="J29" s="18">
        <v>455253.93067489658</v>
      </c>
      <c r="K29" s="18">
        <v>-3045.3214024321387</v>
      </c>
      <c r="L29" s="18">
        <f t="shared" si="1"/>
        <v>452208.60927246441</v>
      </c>
      <c r="N29" s="17">
        <v>89</v>
      </c>
      <c r="O29" s="18">
        <v>5910.7129055706582</v>
      </c>
      <c r="P29" s="18">
        <v>526053.44859578856</v>
      </c>
      <c r="Q29" s="18">
        <v>-3689.8091838975088</v>
      </c>
      <c r="R29" s="18">
        <v>522363.63941189105</v>
      </c>
    </row>
    <row r="30" spans="1:18" x14ac:dyDescent="0.35">
      <c r="A30" s="1" t="s">
        <v>14</v>
      </c>
      <c r="B30" s="13">
        <v>94600</v>
      </c>
      <c r="C30" s="14">
        <v>109815</v>
      </c>
      <c r="D30" s="15">
        <v>8692068</v>
      </c>
      <c r="E30" s="16" t="s">
        <v>44</v>
      </c>
      <c r="F30" s="16" t="s">
        <v>16</v>
      </c>
      <c r="H30" s="17">
        <v>183</v>
      </c>
      <c r="I30" s="18">
        <f t="shared" si="0"/>
        <v>4351.3658794656922</v>
      </c>
      <c r="J30" s="18">
        <v>796299.95594222168</v>
      </c>
      <c r="K30" s="18">
        <v>-7572.7035366309638</v>
      </c>
      <c r="L30" s="18">
        <f t="shared" si="1"/>
        <v>788727.25240559073</v>
      </c>
      <c r="N30" s="17">
        <v>195</v>
      </c>
      <c r="O30" s="18">
        <v>4439.2049251465114</v>
      </c>
      <c r="P30" s="18">
        <v>865644.96040356974</v>
      </c>
      <c r="Q30" s="18">
        <v>-9189.1581753488863</v>
      </c>
      <c r="R30" s="18">
        <v>856455.80222822085</v>
      </c>
    </row>
    <row r="31" spans="1:18" x14ac:dyDescent="0.35">
      <c r="A31" s="1" t="s">
        <v>33</v>
      </c>
      <c r="B31" s="13">
        <v>91000</v>
      </c>
      <c r="C31" s="14">
        <v>136000</v>
      </c>
      <c r="D31" s="15">
        <v>8696000</v>
      </c>
      <c r="E31" s="16" t="s">
        <v>45</v>
      </c>
      <c r="F31" s="16" t="s">
        <v>16</v>
      </c>
      <c r="H31" s="19">
        <v>17.5</v>
      </c>
      <c r="I31" s="18">
        <f t="shared" si="0"/>
        <v>7753.9154468473698</v>
      </c>
      <c r="J31" s="18">
        <v>135693.52031982897</v>
      </c>
      <c r="K31" s="18">
        <v>0</v>
      </c>
      <c r="L31" s="18">
        <f t="shared" si="1"/>
        <v>135693.52031982897</v>
      </c>
      <c r="N31" s="19">
        <v>41.5</v>
      </c>
      <c r="O31" s="18">
        <v>6491.0050388775917</v>
      </c>
      <c r="P31" s="18">
        <v>269376.70911342005</v>
      </c>
      <c r="Q31" s="18">
        <v>0</v>
      </c>
      <c r="R31" s="18">
        <v>269376.70911342005</v>
      </c>
    </row>
    <row r="32" spans="1:18" x14ac:dyDescent="0.35">
      <c r="A32" s="1" t="s">
        <v>14</v>
      </c>
      <c r="B32" s="13">
        <v>91100</v>
      </c>
      <c r="C32" s="14">
        <v>109816</v>
      </c>
      <c r="D32" s="15">
        <v>8692069</v>
      </c>
      <c r="E32" s="16" t="s">
        <v>46</v>
      </c>
      <c r="F32" s="16" t="s">
        <v>16</v>
      </c>
      <c r="H32" s="17">
        <v>359</v>
      </c>
      <c r="I32" s="18">
        <f t="shared" si="0"/>
        <v>4297.4038997214484</v>
      </c>
      <c r="J32" s="18">
        <v>1542768</v>
      </c>
      <c r="K32" s="18">
        <v>-15888.43484531264</v>
      </c>
      <c r="L32" s="18">
        <f t="shared" si="1"/>
        <v>1526879.5651546873</v>
      </c>
      <c r="N32" s="17">
        <v>348</v>
      </c>
      <c r="O32" s="18">
        <v>4438.6897689825337</v>
      </c>
      <c r="P32" s="18">
        <v>1544664.0396059216</v>
      </c>
      <c r="Q32" s="18">
        <v>-18453.618641784182</v>
      </c>
      <c r="R32" s="18">
        <v>1526210.4209641374</v>
      </c>
    </row>
    <row r="33" spans="1:18" x14ac:dyDescent="0.35">
      <c r="A33" s="1" t="s">
        <v>14</v>
      </c>
      <c r="B33" s="13">
        <v>91300</v>
      </c>
      <c r="C33" s="14">
        <v>109817</v>
      </c>
      <c r="D33" s="15">
        <v>8692070</v>
      </c>
      <c r="E33" s="16" t="s">
        <v>47</v>
      </c>
      <c r="F33" s="16" t="s">
        <v>16</v>
      </c>
      <c r="H33" s="17">
        <v>60</v>
      </c>
      <c r="I33" s="18">
        <f t="shared" si="0"/>
        <v>5879.3234326304355</v>
      </c>
      <c r="J33" s="18">
        <v>352759.40595782612</v>
      </c>
      <c r="K33" s="18">
        <v>-2368.2950583476495</v>
      </c>
      <c r="L33" s="18">
        <f t="shared" si="1"/>
        <v>350391.11089947849</v>
      </c>
      <c r="N33" s="17">
        <v>64</v>
      </c>
      <c r="O33" s="18">
        <v>6823.9469534935761</v>
      </c>
      <c r="P33" s="18">
        <v>436732.60502358887</v>
      </c>
      <c r="Q33" s="18">
        <v>-3217.7438513356028</v>
      </c>
      <c r="R33" s="18">
        <v>433514.86117225327</v>
      </c>
    </row>
    <row r="34" spans="1:18" x14ac:dyDescent="0.35">
      <c r="A34" s="1" t="s">
        <v>33</v>
      </c>
      <c r="B34" s="13">
        <v>91700</v>
      </c>
      <c r="C34" s="14">
        <v>142822</v>
      </c>
      <c r="D34" s="15">
        <v>8694001</v>
      </c>
      <c r="E34" s="16" t="s">
        <v>48</v>
      </c>
      <c r="F34" s="16" t="s">
        <v>35</v>
      </c>
      <c r="H34" s="17">
        <v>405</v>
      </c>
      <c r="I34" s="18">
        <f t="shared" si="0"/>
        <v>6170.6437420196635</v>
      </c>
      <c r="J34" s="18">
        <v>2499110.7155179637</v>
      </c>
      <c r="K34" s="18">
        <v>0</v>
      </c>
      <c r="L34" s="18">
        <f t="shared" si="1"/>
        <v>2499110.7155179637</v>
      </c>
      <c r="N34" s="17">
        <v>405</v>
      </c>
      <c r="O34" s="18">
        <v>6387.4537931762243</v>
      </c>
      <c r="P34" s="18">
        <v>2586918.7862363709</v>
      </c>
      <c r="Q34" s="18">
        <v>0</v>
      </c>
      <c r="R34" s="18">
        <v>2586918.7862363709</v>
      </c>
    </row>
    <row r="35" spans="1:18" x14ac:dyDescent="0.35">
      <c r="A35" s="1" t="s">
        <v>14</v>
      </c>
      <c r="B35" s="13">
        <v>91800</v>
      </c>
      <c r="C35" s="14">
        <v>109826</v>
      </c>
      <c r="D35" s="15">
        <v>8692084</v>
      </c>
      <c r="E35" s="16" t="s">
        <v>49</v>
      </c>
      <c r="F35" s="16" t="s">
        <v>16</v>
      </c>
      <c r="H35" s="17">
        <v>268</v>
      </c>
      <c r="I35" s="18">
        <f t="shared" si="0"/>
        <v>4252.2921641791045</v>
      </c>
      <c r="J35" s="18">
        <v>1139614.3</v>
      </c>
      <c r="K35" s="18">
        <v>-17424.36719831865</v>
      </c>
      <c r="L35" s="18">
        <f t="shared" si="1"/>
        <v>1122189.9328016813</v>
      </c>
      <c r="N35" s="17">
        <v>251</v>
      </c>
      <c r="O35" s="18">
        <v>4363.141862997265</v>
      </c>
      <c r="P35" s="18">
        <v>1095148.6076123135</v>
      </c>
      <c r="Q35" s="18">
        <v>-15462.789309772663</v>
      </c>
      <c r="R35" s="18">
        <v>1079685.8183025408</v>
      </c>
    </row>
    <row r="36" spans="1:18" x14ac:dyDescent="0.35">
      <c r="A36" s="1" t="s">
        <v>14</v>
      </c>
      <c r="B36" s="13">
        <v>91900</v>
      </c>
      <c r="C36" s="14">
        <v>109825</v>
      </c>
      <c r="D36" s="15">
        <v>8692083</v>
      </c>
      <c r="E36" s="16" t="s">
        <v>50</v>
      </c>
      <c r="F36" s="16" t="s">
        <v>16</v>
      </c>
      <c r="H36" s="17">
        <v>351</v>
      </c>
      <c r="I36" s="18">
        <f t="shared" si="0"/>
        <v>4250.0076923076922</v>
      </c>
      <c r="J36" s="18">
        <v>1491752.7</v>
      </c>
      <c r="K36" s="18">
        <v>-15893.237328881201</v>
      </c>
      <c r="L36" s="18">
        <f t="shared" si="1"/>
        <v>1475859.4626711188</v>
      </c>
      <c r="N36" s="17">
        <v>358</v>
      </c>
      <c r="O36" s="18">
        <v>4332.9223463687149</v>
      </c>
      <c r="P36" s="18">
        <v>1551186.2</v>
      </c>
      <c r="Q36" s="18">
        <v>-18367.287494838238</v>
      </c>
      <c r="R36" s="18">
        <v>1532818.9125051617</v>
      </c>
    </row>
    <row r="37" spans="1:18" x14ac:dyDescent="0.35">
      <c r="A37" s="1" t="s">
        <v>33</v>
      </c>
      <c r="B37" s="13">
        <v>95600</v>
      </c>
      <c r="C37" s="14">
        <v>136647</v>
      </c>
      <c r="D37" s="15">
        <v>8694042</v>
      </c>
      <c r="E37" s="16" t="s">
        <v>51</v>
      </c>
      <c r="F37" s="16" t="s">
        <v>35</v>
      </c>
      <c r="H37" s="17">
        <v>1490</v>
      </c>
      <c r="I37" s="18">
        <f t="shared" si="0"/>
        <v>5517.4230732033366</v>
      </c>
      <c r="J37" s="18">
        <v>8220960.3790729716</v>
      </c>
      <c r="K37" s="18">
        <v>0</v>
      </c>
      <c r="L37" s="18">
        <f t="shared" si="1"/>
        <v>8220960.3790729716</v>
      </c>
      <c r="N37" s="17">
        <v>1512</v>
      </c>
      <c r="O37" s="18">
        <v>5755.4546974326222</v>
      </c>
      <c r="P37" s="18">
        <v>8702247.5025181249</v>
      </c>
      <c r="Q37" s="18">
        <v>0</v>
      </c>
      <c r="R37" s="18">
        <v>8702247.5025181249</v>
      </c>
    </row>
    <row r="38" spans="1:18" x14ac:dyDescent="0.35">
      <c r="A38" s="1" t="s">
        <v>14</v>
      </c>
      <c r="B38" s="13">
        <v>95900</v>
      </c>
      <c r="C38" s="14">
        <v>109898</v>
      </c>
      <c r="D38" s="15">
        <v>8692180</v>
      </c>
      <c r="E38" s="16" t="s">
        <v>52</v>
      </c>
      <c r="F38" s="16" t="s">
        <v>16</v>
      </c>
      <c r="H38" s="17">
        <v>193</v>
      </c>
      <c r="I38" s="18">
        <f t="shared" si="0"/>
        <v>4679.3513914435707</v>
      </c>
      <c r="J38" s="18">
        <v>903114.81854860915</v>
      </c>
      <c r="K38" s="18">
        <v>-11061.280653526821</v>
      </c>
      <c r="L38" s="18">
        <f t="shared" si="1"/>
        <v>892053.53789508238</v>
      </c>
      <c r="N38" s="17">
        <v>204</v>
      </c>
      <c r="O38" s="18">
        <v>4813.6700745322623</v>
      </c>
      <c r="P38" s="18">
        <v>981988.69520458148</v>
      </c>
      <c r="Q38" s="18">
        <v>-13754.64980944898</v>
      </c>
      <c r="R38" s="18">
        <v>968234.0453951325</v>
      </c>
    </row>
    <row r="39" spans="1:18" x14ac:dyDescent="0.35">
      <c r="A39" s="1" t="s">
        <v>14</v>
      </c>
      <c r="B39" s="13">
        <v>92200</v>
      </c>
      <c r="C39" s="14">
        <v>109967</v>
      </c>
      <c r="D39" s="15">
        <v>8693029</v>
      </c>
      <c r="E39" s="16" t="s">
        <v>53</v>
      </c>
      <c r="F39" s="16" t="s">
        <v>16</v>
      </c>
      <c r="H39" s="17">
        <v>145</v>
      </c>
      <c r="I39" s="18">
        <f t="shared" si="0"/>
        <v>4707.1313337712418</v>
      </c>
      <c r="J39" s="18">
        <v>682534.04339683009</v>
      </c>
      <c r="K39" s="18">
        <v>-5330.7916511308549</v>
      </c>
      <c r="L39" s="18">
        <f t="shared" si="1"/>
        <v>677203.25174569921</v>
      </c>
      <c r="N39" s="17">
        <v>145</v>
      </c>
      <c r="O39" s="18">
        <v>4867.8397282053083</v>
      </c>
      <c r="P39" s="18">
        <v>705836.76058976969</v>
      </c>
      <c r="Q39" s="18">
        <v>-6799.5315720445942</v>
      </c>
      <c r="R39" s="18">
        <v>699037.2290177251</v>
      </c>
    </row>
    <row r="40" spans="1:18" x14ac:dyDescent="0.35">
      <c r="A40" s="1" t="s">
        <v>33</v>
      </c>
      <c r="B40" s="13">
        <v>92800</v>
      </c>
      <c r="C40" s="14">
        <v>146307</v>
      </c>
      <c r="D40" s="15">
        <v>8692003</v>
      </c>
      <c r="E40" s="16" t="s">
        <v>54</v>
      </c>
      <c r="F40" s="16" t="s">
        <v>16</v>
      </c>
      <c r="H40" s="17">
        <v>166</v>
      </c>
      <c r="I40" s="18">
        <f t="shared" si="0"/>
        <v>4771.1947702510888</v>
      </c>
      <c r="J40" s="18">
        <v>792018.33186168072</v>
      </c>
      <c r="K40" s="18">
        <v>0</v>
      </c>
      <c r="L40" s="18">
        <f t="shared" si="1"/>
        <v>792018.33186168072</v>
      </c>
      <c r="N40" s="17">
        <v>169</v>
      </c>
      <c r="O40" s="18">
        <v>4939.5427477695403</v>
      </c>
      <c r="P40" s="18">
        <v>834782.72437305225</v>
      </c>
      <c r="Q40" s="18">
        <v>0</v>
      </c>
      <c r="R40" s="18">
        <v>834782.72437305225</v>
      </c>
    </row>
    <row r="41" spans="1:18" x14ac:dyDescent="0.35">
      <c r="A41" s="1" t="s">
        <v>14</v>
      </c>
      <c r="B41" s="13">
        <v>93500</v>
      </c>
      <c r="C41" s="14">
        <v>110063</v>
      </c>
      <c r="D41" s="15">
        <v>8694052</v>
      </c>
      <c r="E41" s="16" t="s">
        <v>55</v>
      </c>
      <c r="F41" s="16" t="s">
        <v>35</v>
      </c>
      <c r="H41" s="17">
        <v>1290</v>
      </c>
      <c r="I41" s="18">
        <f t="shared" si="0"/>
        <v>5612.156719675223</v>
      </c>
      <c r="J41" s="18">
        <v>7239682.1683810372</v>
      </c>
      <c r="K41" s="18">
        <v>-44327.209871927225</v>
      </c>
      <c r="L41" s="18">
        <f t="shared" si="1"/>
        <v>7195354.9585091099</v>
      </c>
      <c r="N41" s="17">
        <v>1314</v>
      </c>
      <c r="O41" s="18">
        <v>5811.9579154819712</v>
      </c>
      <c r="P41" s="18">
        <v>7636912.7009433107</v>
      </c>
      <c r="Q41" s="18">
        <v>-52207.430788124911</v>
      </c>
      <c r="R41" s="18">
        <v>7584705.2701551858</v>
      </c>
    </row>
    <row r="42" spans="1:18" x14ac:dyDescent="0.35">
      <c r="A42" s="1" t="s">
        <v>14</v>
      </c>
      <c r="B42" s="13">
        <v>94200</v>
      </c>
      <c r="C42" s="14">
        <v>109853</v>
      </c>
      <c r="D42" s="15">
        <v>8692119</v>
      </c>
      <c r="E42" s="16" t="s">
        <v>56</v>
      </c>
      <c r="F42" s="16" t="s">
        <v>16</v>
      </c>
      <c r="H42" s="17">
        <v>214</v>
      </c>
      <c r="I42" s="18">
        <f t="shared" si="0"/>
        <v>4355.1908896974428</v>
      </c>
      <c r="J42" s="18">
        <v>932010.8503952527</v>
      </c>
      <c r="K42" s="18">
        <v>-9868.8425668348882</v>
      </c>
      <c r="L42" s="18">
        <f t="shared" si="1"/>
        <v>922142.00782841782</v>
      </c>
      <c r="N42" s="17">
        <v>210</v>
      </c>
      <c r="O42" s="18">
        <v>4535.672877738446</v>
      </c>
      <c r="P42" s="18">
        <v>952491.30432507361</v>
      </c>
      <c r="Q42" s="18">
        <v>-11705.390183047391</v>
      </c>
      <c r="R42" s="18">
        <v>940785.91414202622</v>
      </c>
    </row>
    <row r="43" spans="1:18" x14ac:dyDescent="0.35">
      <c r="A43" s="1" t="s">
        <v>14</v>
      </c>
      <c r="B43" s="13">
        <v>94900</v>
      </c>
      <c r="C43" s="14">
        <v>109978</v>
      </c>
      <c r="D43" s="15">
        <v>8693043</v>
      </c>
      <c r="E43" s="16" t="s">
        <v>57</v>
      </c>
      <c r="F43" s="16" t="s">
        <v>16</v>
      </c>
      <c r="H43" s="17">
        <v>172</v>
      </c>
      <c r="I43" s="18">
        <f t="shared" si="0"/>
        <v>4402.0185237060532</v>
      </c>
      <c r="J43" s="18">
        <v>757147.18607744109</v>
      </c>
      <c r="K43" s="18">
        <v>-9099.0196476063666</v>
      </c>
      <c r="L43" s="18">
        <f t="shared" si="1"/>
        <v>748048.16642983467</v>
      </c>
      <c r="N43" s="17">
        <v>172</v>
      </c>
      <c r="O43" s="18">
        <v>4573.7348925119613</v>
      </c>
      <c r="P43" s="18">
        <v>786682.40151205729</v>
      </c>
      <c r="Q43" s="18">
        <v>-10360.879956010729</v>
      </c>
      <c r="R43" s="18">
        <v>776321.52155604656</v>
      </c>
    </row>
    <row r="44" spans="1:18" x14ac:dyDescent="0.35">
      <c r="A44" s="1" t="s">
        <v>14</v>
      </c>
      <c r="B44" s="13">
        <v>95100</v>
      </c>
      <c r="C44" s="14">
        <v>109977</v>
      </c>
      <c r="D44" s="15">
        <v>8693042</v>
      </c>
      <c r="E44" s="16" t="s">
        <v>58</v>
      </c>
      <c r="F44" s="16" t="s">
        <v>16</v>
      </c>
      <c r="H44" s="17">
        <v>232</v>
      </c>
      <c r="I44" s="18">
        <f t="shared" si="0"/>
        <v>4197.3918103448277</v>
      </c>
      <c r="J44" s="18">
        <v>973794.9</v>
      </c>
      <c r="K44" s="18">
        <v>-9347.8111616571678</v>
      </c>
      <c r="L44" s="18">
        <f t="shared" si="1"/>
        <v>964447.08883834281</v>
      </c>
      <c r="N44" s="17">
        <v>237</v>
      </c>
      <c r="O44" s="18">
        <v>4287.3216466451895</v>
      </c>
      <c r="P44" s="18">
        <v>1016095.2302549098</v>
      </c>
      <c r="Q44" s="18">
        <v>-10293.063675619196</v>
      </c>
      <c r="R44" s="18">
        <v>1005802.1665792906</v>
      </c>
    </row>
    <row r="45" spans="1:18" x14ac:dyDescent="0.35">
      <c r="A45" s="1" t="s">
        <v>14</v>
      </c>
      <c r="B45" s="13">
        <v>95200</v>
      </c>
      <c r="C45" s="14">
        <v>109887</v>
      </c>
      <c r="D45" s="15">
        <v>8692158</v>
      </c>
      <c r="E45" s="16" t="s">
        <v>59</v>
      </c>
      <c r="F45" s="16" t="s">
        <v>16</v>
      </c>
      <c r="H45" s="17">
        <v>176</v>
      </c>
      <c r="I45" s="18">
        <f t="shared" si="0"/>
        <v>4735.3449120221785</v>
      </c>
      <c r="J45" s="18">
        <v>833420.70451590349</v>
      </c>
      <c r="K45" s="18">
        <v>-11235.975271781756</v>
      </c>
      <c r="L45" s="18">
        <f t="shared" si="1"/>
        <v>822184.7292441217</v>
      </c>
      <c r="N45" s="17">
        <v>155</v>
      </c>
      <c r="O45" s="18">
        <v>5064.8611894643955</v>
      </c>
      <c r="P45" s="18">
        <v>785053.48436698131</v>
      </c>
      <c r="Q45" s="18">
        <v>-9575.8880191922653</v>
      </c>
      <c r="R45" s="18">
        <v>775477.59634778905</v>
      </c>
    </row>
    <row r="46" spans="1:18" x14ac:dyDescent="0.35">
      <c r="A46" s="1" t="s">
        <v>14</v>
      </c>
      <c r="B46" s="13">
        <v>97500</v>
      </c>
      <c r="C46" s="14">
        <v>109940</v>
      </c>
      <c r="D46" s="15">
        <v>8692249</v>
      </c>
      <c r="E46" s="16" t="s">
        <v>60</v>
      </c>
      <c r="F46" s="16" t="s">
        <v>16</v>
      </c>
      <c r="H46" s="17">
        <v>200</v>
      </c>
      <c r="I46" s="18">
        <f t="shared" si="0"/>
        <v>4392.1734789598931</v>
      </c>
      <c r="J46" s="18">
        <v>878434.69579197862</v>
      </c>
      <c r="K46" s="18">
        <v>-9125.0424432806958</v>
      </c>
      <c r="L46" s="18">
        <f t="shared" si="1"/>
        <v>869309.65334869793</v>
      </c>
      <c r="N46" s="17">
        <v>191</v>
      </c>
      <c r="O46" s="18">
        <v>4558.1689772697082</v>
      </c>
      <c r="P46" s="18">
        <v>870610.2746585143</v>
      </c>
      <c r="Q46" s="18">
        <v>-11087.995027804165</v>
      </c>
      <c r="R46" s="18">
        <v>859522.27963071014</v>
      </c>
    </row>
    <row r="47" spans="1:18" x14ac:dyDescent="0.35">
      <c r="A47" s="1" t="s">
        <v>33</v>
      </c>
      <c r="B47" s="13">
        <v>95800</v>
      </c>
      <c r="C47" s="14">
        <v>136733</v>
      </c>
      <c r="D47" s="15">
        <v>8694038</v>
      </c>
      <c r="E47" s="16" t="s">
        <v>61</v>
      </c>
      <c r="F47" s="16" t="s">
        <v>35</v>
      </c>
      <c r="H47" s="17">
        <v>969</v>
      </c>
      <c r="I47" s="18">
        <f t="shared" si="0"/>
        <v>5552.1869170628324</v>
      </c>
      <c r="J47" s="18">
        <v>5380069.1226338847</v>
      </c>
      <c r="K47" s="18">
        <v>0</v>
      </c>
      <c r="L47" s="18">
        <f t="shared" si="1"/>
        <v>5380069.1226338847</v>
      </c>
      <c r="N47" s="17">
        <v>1037</v>
      </c>
      <c r="O47" s="18">
        <v>5799.3293115782853</v>
      </c>
      <c r="P47" s="18">
        <v>6013904.4961066823</v>
      </c>
      <c r="Q47" s="18">
        <v>0</v>
      </c>
      <c r="R47" s="18">
        <v>6013904.4961066823</v>
      </c>
    </row>
    <row r="48" spans="1:18" x14ac:dyDescent="0.35">
      <c r="A48" s="1" t="s">
        <v>14</v>
      </c>
      <c r="B48" s="13">
        <v>96400</v>
      </c>
      <c r="C48" s="14">
        <v>109875</v>
      </c>
      <c r="D48" s="15">
        <v>8692145</v>
      </c>
      <c r="E48" s="16" t="s">
        <v>62</v>
      </c>
      <c r="F48" s="16" t="s">
        <v>16</v>
      </c>
      <c r="H48" s="17">
        <v>129</v>
      </c>
      <c r="I48" s="18">
        <f t="shared" si="0"/>
        <v>4942.0962099935368</v>
      </c>
      <c r="J48" s="18">
        <v>637530.4110891663</v>
      </c>
      <c r="K48" s="18">
        <v>-7375.6458713319007</v>
      </c>
      <c r="L48" s="18">
        <f t="shared" si="1"/>
        <v>630154.76521783439</v>
      </c>
      <c r="N48" s="17">
        <v>107</v>
      </c>
      <c r="O48" s="18">
        <v>5355.4381530355486</v>
      </c>
      <c r="P48" s="18">
        <v>573031.88237480365</v>
      </c>
      <c r="Q48" s="18">
        <v>-8008.273231094121</v>
      </c>
      <c r="R48" s="18">
        <v>565023.60914370953</v>
      </c>
    </row>
    <row r="49" spans="1:18" x14ac:dyDescent="0.35">
      <c r="A49" s="1" t="s">
        <v>14</v>
      </c>
      <c r="B49" s="13">
        <v>96600</v>
      </c>
      <c r="C49" s="14">
        <v>109923</v>
      </c>
      <c r="D49" s="15">
        <v>8692231</v>
      </c>
      <c r="E49" s="16" t="s">
        <v>63</v>
      </c>
      <c r="F49" s="16" t="s">
        <v>16</v>
      </c>
      <c r="H49" s="17">
        <v>232</v>
      </c>
      <c r="I49" s="18">
        <f t="shared" si="0"/>
        <v>4325.9010856415689</v>
      </c>
      <c r="J49" s="18">
        <v>1003609.0518688441</v>
      </c>
      <c r="K49" s="18">
        <v>-8570.8087757506328</v>
      </c>
      <c r="L49" s="18">
        <f t="shared" si="1"/>
        <v>995038.24309309339</v>
      </c>
      <c r="N49" s="17">
        <v>233</v>
      </c>
      <c r="O49" s="18">
        <v>4548.3267236433039</v>
      </c>
      <c r="P49" s="18">
        <v>1059760.1266088898</v>
      </c>
      <c r="Q49" s="18">
        <v>-11080.302865510574</v>
      </c>
      <c r="R49" s="18">
        <v>1048679.8237433792</v>
      </c>
    </row>
    <row r="50" spans="1:18" x14ac:dyDescent="0.35">
      <c r="A50" s="1" t="s">
        <v>14</v>
      </c>
      <c r="B50" s="13">
        <v>96700</v>
      </c>
      <c r="C50" s="14">
        <v>109971</v>
      </c>
      <c r="D50" s="15">
        <v>8693036</v>
      </c>
      <c r="E50" s="16" t="s">
        <v>64</v>
      </c>
      <c r="F50" s="16" t="s">
        <v>16</v>
      </c>
      <c r="H50" s="17">
        <v>104</v>
      </c>
      <c r="I50" s="18">
        <f t="shared" si="0"/>
        <v>4989.4513176391947</v>
      </c>
      <c r="J50" s="18">
        <v>518902.93703447626</v>
      </c>
      <c r="K50" s="18">
        <v>-5454.4542742779158</v>
      </c>
      <c r="L50" s="18">
        <f t="shared" si="1"/>
        <v>513448.48276019836</v>
      </c>
      <c r="N50" s="17">
        <v>104</v>
      </c>
      <c r="O50" s="18">
        <v>5169.1943636113429</v>
      </c>
      <c r="P50" s="18">
        <v>537596.21381557966</v>
      </c>
      <c r="Q50" s="18">
        <v>-5677.1020512839314</v>
      </c>
      <c r="R50" s="18">
        <v>531919.11176429573</v>
      </c>
    </row>
    <row r="51" spans="1:18" x14ac:dyDescent="0.35">
      <c r="A51" s="1" t="s">
        <v>14</v>
      </c>
      <c r="B51" s="13">
        <v>96100</v>
      </c>
      <c r="C51" s="14">
        <v>109861</v>
      </c>
      <c r="D51" s="15">
        <v>8692128</v>
      </c>
      <c r="E51" s="16" t="s">
        <v>65</v>
      </c>
      <c r="F51" s="16" t="s">
        <v>16</v>
      </c>
      <c r="H51" s="17">
        <v>233</v>
      </c>
      <c r="I51" s="18">
        <f t="shared" si="0"/>
        <v>4519.528911329875</v>
      </c>
      <c r="J51" s="18">
        <v>1053050.2363398608</v>
      </c>
      <c r="K51" s="18">
        <v>-15742.173591731746</v>
      </c>
      <c r="L51" s="18">
        <f t="shared" si="1"/>
        <v>1037308.0627481291</v>
      </c>
      <c r="N51" s="17">
        <v>232</v>
      </c>
      <c r="O51" s="18">
        <v>4676.1569917664465</v>
      </c>
      <c r="P51" s="18">
        <v>1084868.4220898156</v>
      </c>
      <c r="Q51" s="18">
        <v>-14449.639173159376</v>
      </c>
      <c r="R51" s="18">
        <v>1070418.7829166562</v>
      </c>
    </row>
    <row r="52" spans="1:18" x14ac:dyDescent="0.35">
      <c r="A52" s="1" t="s">
        <v>14</v>
      </c>
      <c r="B52" s="13">
        <v>91500</v>
      </c>
      <c r="C52" s="14">
        <v>109974</v>
      </c>
      <c r="D52" s="15">
        <v>8693039</v>
      </c>
      <c r="E52" s="16" t="s">
        <v>66</v>
      </c>
      <c r="F52" s="16" t="s">
        <v>16</v>
      </c>
      <c r="H52" s="17">
        <v>86</v>
      </c>
      <c r="I52" s="18">
        <f t="shared" si="0"/>
        <v>5585.4437770232553</v>
      </c>
      <c r="J52" s="18">
        <v>480348.16482399998</v>
      </c>
      <c r="K52" s="18">
        <v>-5213.6370343178651</v>
      </c>
      <c r="L52" s="18">
        <f t="shared" si="1"/>
        <v>475134.52778968209</v>
      </c>
      <c r="N52" s="17">
        <v>90</v>
      </c>
      <c r="O52" s="18">
        <v>5596.2436668785531</v>
      </c>
      <c r="P52" s="18">
        <v>503661.93001906981</v>
      </c>
      <c r="Q52" s="18">
        <v>-5594.9194737060461</v>
      </c>
      <c r="R52" s="18">
        <v>498067.01054536377</v>
      </c>
    </row>
    <row r="53" spans="1:18" x14ac:dyDescent="0.35">
      <c r="A53" s="1" t="s">
        <v>14</v>
      </c>
      <c r="B53" s="13">
        <v>91600</v>
      </c>
      <c r="C53" s="14">
        <v>109975</v>
      </c>
      <c r="D53" s="15">
        <v>8693040</v>
      </c>
      <c r="E53" s="16" t="s">
        <v>67</v>
      </c>
      <c r="F53" s="16" t="s">
        <v>16</v>
      </c>
      <c r="H53" s="17">
        <v>53</v>
      </c>
      <c r="I53" s="18">
        <f t="shared" si="0"/>
        <v>6910.0581818619221</v>
      </c>
      <c r="J53" s="18">
        <v>366233.08363868186</v>
      </c>
      <c r="K53" s="18">
        <v>-1834.1140264648106</v>
      </c>
      <c r="L53" s="18">
        <f t="shared" si="1"/>
        <v>364398.96961221704</v>
      </c>
      <c r="N53" s="17">
        <v>60</v>
      </c>
      <c r="O53" s="18">
        <v>6870.9883962864224</v>
      </c>
      <c r="P53" s="18">
        <v>412259.30377718533</v>
      </c>
      <c r="Q53" s="18">
        <v>-2762.4482967875083</v>
      </c>
      <c r="R53" s="18">
        <v>409496.85548039782</v>
      </c>
    </row>
    <row r="54" spans="1:18" x14ac:dyDescent="0.35">
      <c r="A54" s="1" t="s">
        <v>33</v>
      </c>
      <c r="B54" s="13">
        <v>92900</v>
      </c>
      <c r="C54" s="14">
        <v>143999</v>
      </c>
      <c r="D54" s="15">
        <v>8692079</v>
      </c>
      <c r="E54" s="16" t="s">
        <v>68</v>
      </c>
      <c r="F54" s="16" t="s">
        <v>16</v>
      </c>
      <c r="H54" s="17">
        <v>298</v>
      </c>
      <c r="I54" s="18">
        <f t="shared" si="0"/>
        <v>4375.0915260876591</v>
      </c>
      <c r="J54" s="18">
        <v>1303777.2747741225</v>
      </c>
      <c r="K54" s="18">
        <v>0</v>
      </c>
      <c r="L54" s="18">
        <f t="shared" si="1"/>
        <v>1303777.2747741225</v>
      </c>
      <c r="N54" s="17">
        <v>278</v>
      </c>
      <c r="O54" s="18">
        <v>4507.3131869814861</v>
      </c>
      <c r="P54" s="18">
        <v>1253033.065980853</v>
      </c>
      <c r="Q54" s="18">
        <v>0</v>
      </c>
      <c r="R54" s="18">
        <v>1253033.065980853</v>
      </c>
    </row>
    <row r="55" spans="1:18" x14ac:dyDescent="0.35">
      <c r="A55" s="1" t="s">
        <v>14</v>
      </c>
      <c r="B55" s="13">
        <v>96200</v>
      </c>
      <c r="C55" s="14">
        <v>109866</v>
      </c>
      <c r="D55" s="15">
        <v>8692133</v>
      </c>
      <c r="E55" s="16" t="s">
        <v>69</v>
      </c>
      <c r="F55" s="16" t="s">
        <v>16</v>
      </c>
      <c r="H55" s="17">
        <v>302</v>
      </c>
      <c r="I55" s="18">
        <f t="shared" si="0"/>
        <v>4263.1125827814567</v>
      </c>
      <c r="J55" s="18">
        <v>1287460</v>
      </c>
      <c r="K55" s="18">
        <v>-13248.556302545012</v>
      </c>
      <c r="L55" s="18">
        <f t="shared" si="1"/>
        <v>1274211.4436974549</v>
      </c>
      <c r="N55" s="17">
        <v>304</v>
      </c>
      <c r="O55" s="18">
        <v>4347.0723684210525</v>
      </c>
      <c r="P55" s="18">
        <v>1321510</v>
      </c>
      <c r="Q55" s="18">
        <v>-16211.075388313038</v>
      </c>
      <c r="R55" s="18">
        <v>1305298.924611687</v>
      </c>
    </row>
    <row r="56" spans="1:18" x14ac:dyDescent="0.35">
      <c r="A56" s="1" t="s">
        <v>14</v>
      </c>
      <c r="B56" s="13">
        <v>96300</v>
      </c>
      <c r="C56" s="14">
        <v>109937</v>
      </c>
      <c r="D56" s="15">
        <v>8692246</v>
      </c>
      <c r="E56" s="16" t="s">
        <v>70</v>
      </c>
      <c r="F56" s="16" t="s">
        <v>16</v>
      </c>
      <c r="H56" s="16">
        <v>450</v>
      </c>
      <c r="I56" s="18">
        <f t="shared" si="0"/>
        <v>4320.4733333333334</v>
      </c>
      <c r="J56" s="18">
        <v>1944213</v>
      </c>
      <c r="K56" s="18">
        <v>-23233.293942740263</v>
      </c>
      <c r="L56" s="18">
        <f t="shared" si="1"/>
        <v>1920979.7060572598</v>
      </c>
      <c r="N56" s="16">
        <v>417</v>
      </c>
      <c r="O56" s="18">
        <v>4430.7995724844122</v>
      </c>
      <c r="P56" s="18">
        <v>1847643.421726</v>
      </c>
      <c r="Q56" s="18">
        <v>-25998.932256384054</v>
      </c>
      <c r="R56" s="18">
        <v>1821644.489469616</v>
      </c>
    </row>
    <row r="57" spans="1:18" x14ac:dyDescent="0.35">
      <c r="A57" s="1" t="s">
        <v>33</v>
      </c>
      <c r="B57" s="13">
        <v>96500</v>
      </c>
      <c r="C57" s="14">
        <v>137465</v>
      </c>
      <c r="D57" s="15">
        <v>8695402</v>
      </c>
      <c r="E57" s="16" t="s">
        <v>71</v>
      </c>
      <c r="F57" s="16" t="s">
        <v>35</v>
      </c>
      <c r="H57" s="17">
        <v>1341</v>
      </c>
      <c r="I57" s="18">
        <f t="shared" si="0"/>
        <v>5473.9158463832964</v>
      </c>
      <c r="J57" s="18">
        <v>7340521.1500000004</v>
      </c>
      <c r="K57" s="18">
        <v>0</v>
      </c>
      <c r="L57" s="18">
        <f t="shared" si="1"/>
        <v>7340521.1500000004</v>
      </c>
      <c r="N57" s="17">
        <v>1350</v>
      </c>
      <c r="O57" s="18">
        <v>5583.5230740740744</v>
      </c>
      <c r="P57" s="18">
        <v>7537756.1500000004</v>
      </c>
      <c r="Q57" s="18">
        <v>0</v>
      </c>
      <c r="R57" s="18">
        <v>7537756.1500000004</v>
      </c>
    </row>
    <row r="58" spans="1:18" x14ac:dyDescent="0.35">
      <c r="A58" s="1" t="s">
        <v>14</v>
      </c>
      <c r="B58" s="13">
        <v>97300</v>
      </c>
      <c r="C58" s="14">
        <v>110037</v>
      </c>
      <c r="D58" s="15">
        <v>8693358</v>
      </c>
      <c r="E58" s="16" t="s">
        <v>72</v>
      </c>
      <c r="F58" s="16" t="s">
        <v>16</v>
      </c>
      <c r="H58" s="17">
        <v>194</v>
      </c>
      <c r="I58" s="18">
        <f t="shared" si="0"/>
        <v>4274.6599690189423</v>
      </c>
      <c r="J58" s="18">
        <v>829284.03398967488</v>
      </c>
      <c r="K58" s="18">
        <v>-9580.1093356153888</v>
      </c>
      <c r="L58" s="18">
        <f t="shared" si="1"/>
        <v>819703.92465405946</v>
      </c>
      <c r="N58" s="17">
        <v>193</v>
      </c>
      <c r="O58" s="18">
        <v>4389.8053033270016</v>
      </c>
      <c r="P58" s="18">
        <v>847232.4235421113</v>
      </c>
      <c r="Q58" s="18">
        <v>-9950.4056740070228</v>
      </c>
      <c r="R58" s="18">
        <v>837282.01786810427</v>
      </c>
    </row>
    <row r="59" spans="1:18" x14ac:dyDescent="0.35">
      <c r="A59" s="1" t="s">
        <v>14</v>
      </c>
      <c r="B59" s="13">
        <v>97400</v>
      </c>
      <c r="C59" s="14">
        <v>110093</v>
      </c>
      <c r="D59" s="15">
        <v>8695205</v>
      </c>
      <c r="E59" s="16" t="s">
        <v>73</v>
      </c>
      <c r="F59" s="16" t="s">
        <v>16</v>
      </c>
      <c r="H59" s="17">
        <v>178</v>
      </c>
      <c r="I59" s="18">
        <f t="shared" si="0"/>
        <v>4391.800671260512</v>
      </c>
      <c r="J59" s="18">
        <v>781740.51948437106</v>
      </c>
      <c r="K59" s="18">
        <v>-18969.21380332945</v>
      </c>
      <c r="L59" s="18">
        <f t="shared" si="1"/>
        <v>762771.30568104156</v>
      </c>
      <c r="N59" s="17">
        <v>178</v>
      </c>
      <c r="O59" s="18">
        <v>4681.3435813288079</v>
      </c>
      <c r="P59" s="18">
        <v>833279.15747652773</v>
      </c>
      <c r="Q59" s="18">
        <v>-16739.143740735017</v>
      </c>
      <c r="R59" s="18">
        <v>816540.01373579272</v>
      </c>
    </row>
    <row r="60" spans="1:18" x14ac:dyDescent="0.35">
      <c r="A60" s="1" t="s">
        <v>14</v>
      </c>
      <c r="B60" s="13">
        <v>95700</v>
      </c>
      <c r="C60" s="14">
        <v>110094</v>
      </c>
      <c r="D60" s="15">
        <v>8695206</v>
      </c>
      <c r="E60" s="16" t="s">
        <v>74</v>
      </c>
      <c r="F60" s="16" t="s">
        <v>16</v>
      </c>
      <c r="H60" s="17">
        <v>200</v>
      </c>
      <c r="I60" s="18">
        <f t="shared" si="0"/>
        <v>4546.0010122591793</v>
      </c>
      <c r="J60" s="18">
        <v>909200.20245183585</v>
      </c>
      <c r="K60" s="18">
        <v>-24237.207730730588</v>
      </c>
      <c r="L60" s="18">
        <f t="shared" si="1"/>
        <v>884962.99472110532</v>
      </c>
      <c r="N60" s="17">
        <v>203</v>
      </c>
      <c r="O60" s="18">
        <v>4630.3971978091595</v>
      </c>
      <c r="P60" s="18">
        <v>939970.63115525944</v>
      </c>
      <c r="Q60" s="18">
        <v>-25159.71370547777</v>
      </c>
      <c r="R60" s="18">
        <v>914810.91744978167</v>
      </c>
    </row>
    <row r="61" spans="1:18" x14ac:dyDescent="0.35">
      <c r="A61" s="1" t="s">
        <v>14</v>
      </c>
      <c r="B61" s="13">
        <v>99600</v>
      </c>
      <c r="C61" s="14">
        <v>110013</v>
      </c>
      <c r="D61" s="15">
        <v>8693316</v>
      </c>
      <c r="E61" s="16" t="s">
        <v>75</v>
      </c>
      <c r="F61" s="16" t="s">
        <v>16</v>
      </c>
      <c r="H61" s="17">
        <v>256</v>
      </c>
      <c r="I61" s="18">
        <f t="shared" si="0"/>
        <v>4206.7042968750002</v>
      </c>
      <c r="J61" s="18">
        <v>1076916.3</v>
      </c>
      <c r="K61" s="18">
        <v>-13140.896971852779</v>
      </c>
      <c r="L61" s="18">
        <f t="shared" si="1"/>
        <v>1063775.4030281473</v>
      </c>
      <c r="N61" s="17">
        <v>247</v>
      </c>
      <c r="O61" s="18">
        <v>4299.1744509061864</v>
      </c>
      <c r="P61" s="18">
        <v>1061896.0893738281</v>
      </c>
      <c r="Q61" s="18">
        <v>-15848.961291904328</v>
      </c>
      <c r="R61" s="18">
        <v>1046047.1280819238</v>
      </c>
    </row>
    <row r="62" spans="1:18" x14ac:dyDescent="0.35">
      <c r="A62" s="1" t="s">
        <v>14</v>
      </c>
      <c r="B62" s="13">
        <v>99200</v>
      </c>
      <c r="C62" s="14">
        <v>110006</v>
      </c>
      <c r="D62" s="15">
        <v>8693306</v>
      </c>
      <c r="E62" s="16" t="s">
        <v>76</v>
      </c>
      <c r="F62" s="16" t="s">
        <v>16</v>
      </c>
      <c r="H62" s="17">
        <v>315</v>
      </c>
      <c r="I62" s="18">
        <f t="shared" si="0"/>
        <v>4195.1752380952375</v>
      </c>
      <c r="J62" s="18">
        <v>1321480.2</v>
      </c>
      <c r="K62" s="18">
        <v>-19708.072786070094</v>
      </c>
      <c r="L62" s="18">
        <f t="shared" si="1"/>
        <v>1301772.1272139298</v>
      </c>
      <c r="N62" s="17">
        <v>319</v>
      </c>
      <c r="O62" s="18">
        <v>4281.7971452586189</v>
      </c>
      <c r="P62" s="18">
        <v>1365893.2893374993</v>
      </c>
      <c r="Q62" s="18">
        <v>-23020.033996767597</v>
      </c>
      <c r="R62" s="18">
        <v>1342873.2553407317</v>
      </c>
    </row>
    <row r="63" spans="1:18" x14ac:dyDescent="0.35">
      <c r="A63" s="1" t="s">
        <v>14</v>
      </c>
      <c r="B63" s="13">
        <v>97700</v>
      </c>
      <c r="C63" s="14">
        <v>110017</v>
      </c>
      <c r="D63" s="15">
        <v>8693321</v>
      </c>
      <c r="E63" s="16" t="s">
        <v>77</v>
      </c>
      <c r="F63" s="16" t="s">
        <v>16</v>
      </c>
      <c r="H63" s="17">
        <v>103</v>
      </c>
      <c r="I63" s="18">
        <f t="shared" si="0"/>
        <v>4777.4341557244761</v>
      </c>
      <c r="J63" s="18">
        <v>492075.71803962108</v>
      </c>
      <c r="K63" s="18">
        <v>-3881.2374021082583</v>
      </c>
      <c r="L63" s="18">
        <f t="shared" si="1"/>
        <v>488194.48063751281</v>
      </c>
      <c r="N63" s="17">
        <v>100</v>
      </c>
      <c r="O63" s="18">
        <v>5295.2762475112577</v>
      </c>
      <c r="P63" s="18">
        <v>529527.62475112581</v>
      </c>
      <c r="Q63" s="18">
        <v>-4145.8530156152556</v>
      </c>
      <c r="R63" s="18">
        <v>525381.77173551056</v>
      </c>
    </row>
    <row r="64" spans="1:18" x14ac:dyDescent="0.35">
      <c r="A64" s="1" t="s">
        <v>14</v>
      </c>
      <c r="B64" s="13">
        <v>97800</v>
      </c>
      <c r="C64" s="14">
        <v>109979</v>
      </c>
      <c r="D64" s="15">
        <v>8693044</v>
      </c>
      <c r="E64" s="16" t="s">
        <v>78</v>
      </c>
      <c r="F64" s="16" t="s">
        <v>16</v>
      </c>
      <c r="H64" s="17">
        <v>102</v>
      </c>
      <c r="I64" s="18">
        <f t="shared" si="0"/>
        <v>4784.310393194296</v>
      </c>
      <c r="J64" s="18">
        <v>487999.66010581818</v>
      </c>
      <c r="K64" s="18">
        <v>-3836.5048983298157</v>
      </c>
      <c r="L64" s="18">
        <f t="shared" si="1"/>
        <v>484163.15520748839</v>
      </c>
      <c r="N64" s="17">
        <v>103</v>
      </c>
      <c r="O64" s="18">
        <v>4933.5985892812041</v>
      </c>
      <c r="P64" s="18">
        <v>508160.65469596407</v>
      </c>
      <c r="Q64" s="18">
        <v>-4529.0532240780303</v>
      </c>
      <c r="R64" s="18">
        <v>503631.60147188604</v>
      </c>
    </row>
    <row r="65" spans="1:18" x14ac:dyDescent="0.35">
      <c r="A65" s="1" t="s">
        <v>14</v>
      </c>
      <c r="B65" s="13">
        <v>98800</v>
      </c>
      <c r="C65" s="14">
        <v>110021</v>
      </c>
      <c r="D65" s="15">
        <v>8693325</v>
      </c>
      <c r="E65" s="16" t="s">
        <v>79</v>
      </c>
      <c r="F65" s="16" t="s">
        <v>16</v>
      </c>
      <c r="H65" s="17">
        <v>100</v>
      </c>
      <c r="I65" s="18">
        <f t="shared" si="0"/>
        <v>4906.3096635453812</v>
      </c>
      <c r="J65" s="18">
        <v>490630.9663545381</v>
      </c>
      <c r="K65" s="18">
        <v>-3460.5925027637941</v>
      </c>
      <c r="L65" s="18">
        <f t="shared" si="1"/>
        <v>487170.37385177432</v>
      </c>
      <c r="N65" s="17">
        <v>95</v>
      </c>
      <c r="O65" s="18">
        <v>5281.7629525957873</v>
      </c>
      <c r="P65" s="18">
        <v>501767.4804965998</v>
      </c>
      <c r="Q65" s="18">
        <v>-4206.0437547023175</v>
      </c>
      <c r="R65" s="18">
        <v>497561.43674189749</v>
      </c>
    </row>
    <row r="66" spans="1:18" x14ac:dyDescent="0.35">
      <c r="A66" s="1" t="s">
        <v>14</v>
      </c>
      <c r="B66" s="13">
        <v>99400</v>
      </c>
      <c r="C66" s="14">
        <v>135080</v>
      </c>
      <c r="D66" s="15">
        <v>8693360</v>
      </c>
      <c r="E66" s="16" t="s">
        <v>80</v>
      </c>
      <c r="F66" s="16" t="s">
        <v>16</v>
      </c>
      <c r="H66" s="17">
        <v>340</v>
      </c>
      <c r="I66" s="18">
        <f t="shared" si="0"/>
        <v>4338.8523517961621</v>
      </c>
      <c r="J66" s="18">
        <v>1475209.7996106951</v>
      </c>
      <c r="K66" s="18">
        <v>-16667.715708132051</v>
      </c>
      <c r="L66" s="18">
        <f t="shared" si="1"/>
        <v>1458542.083902563</v>
      </c>
      <c r="N66" s="17">
        <v>325</v>
      </c>
      <c r="O66" s="18">
        <v>4511.0645174272031</v>
      </c>
      <c r="P66" s="18">
        <v>1466095.9681638409</v>
      </c>
      <c r="Q66" s="18">
        <v>-16364.898602280766</v>
      </c>
      <c r="R66" s="18">
        <v>1449731.0695615602</v>
      </c>
    </row>
    <row r="67" spans="1:18" x14ac:dyDescent="0.35">
      <c r="A67" s="1" t="s">
        <v>14</v>
      </c>
      <c r="B67" s="13">
        <v>99700</v>
      </c>
      <c r="C67" s="14">
        <v>110102</v>
      </c>
      <c r="D67" s="15">
        <v>8695406</v>
      </c>
      <c r="E67" s="16" t="s">
        <v>81</v>
      </c>
      <c r="F67" s="16" t="s">
        <v>35</v>
      </c>
      <c r="H67" s="17">
        <v>988</v>
      </c>
      <c r="I67" s="18">
        <f t="shared" si="0"/>
        <v>5442.8871457489877</v>
      </c>
      <c r="J67" s="18">
        <v>5377572.5</v>
      </c>
      <c r="K67" s="18">
        <v>-33428.898058463361</v>
      </c>
      <c r="L67" s="18">
        <f t="shared" si="1"/>
        <v>5344143.6019415362</v>
      </c>
      <c r="N67" s="17">
        <v>1016</v>
      </c>
      <c r="O67" s="18">
        <v>5568.542529422617</v>
      </c>
      <c r="P67" s="18">
        <v>5657639.2098933784</v>
      </c>
      <c r="Q67" s="18">
        <v>-40161.632310714573</v>
      </c>
      <c r="R67" s="18">
        <v>5617477.5775826639</v>
      </c>
    </row>
    <row r="68" spans="1:18" x14ac:dyDescent="0.35">
      <c r="A68" s="1" t="s">
        <v>14</v>
      </c>
      <c r="B68" s="13">
        <v>98700</v>
      </c>
      <c r="C68" s="14">
        <v>109813</v>
      </c>
      <c r="D68" s="15">
        <v>8692066</v>
      </c>
      <c r="E68" s="16" t="s">
        <v>82</v>
      </c>
      <c r="F68" s="16" t="s">
        <v>16</v>
      </c>
      <c r="H68" s="17">
        <v>63</v>
      </c>
      <c r="I68" s="18">
        <f t="shared" ref="I68:I80" si="2">J68/H68</f>
        <v>5969.5743475476193</v>
      </c>
      <c r="J68" s="18">
        <v>376083.18389550003</v>
      </c>
      <c r="K68" s="18">
        <v>-2180.1732767411904</v>
      </c>
      <c r="L68" s="18">
        <f t="shared" ref="L68:L80" si="3">J68+K68</f>
        <v>373903.01061875885</v>
      </c>
      <c r="N68" s="17">
        <v>61</v>
      </c>
      <c r="O68" s="18">
        <v>6506.4903723493399</v>
      </c>
      <c r="P68" s="18">
        <v>396895.91271330975</v>
      </c>
      <c r="Q68" s="18">
        <v>-2779.0660741330357</v>
      </c>
      <c r="R68" s="18">
        <v>394116.84663917671</v>
      </c>
    </row>
    <row r="69" spans="1:18" x14ac:dyDescent="0.35">
      <c r="A69" s="1" t="s">
        <v>14</v>
      </c>
      <c r="B69" s="13">
        <v>100</v>
      </c>
      <c r="C69" s="14">
        <v>110048</v>
      </c>
      <c r="D69" s="15">
        <v>8694031</v>
      </c>
      <c r="E69" s="16" t="s">
        <v>83</v>
      </c>
      <c r="F69" s="16" t="s">
        <v>35</v>
      </c>
      <c r="H69" s="17">
        <v>970</v>
      </c>
      <c r="I69" s="18">
        <f t="shared" si="2"/>
        <v>5539.4427159120251</v>
      </c>
      <c r="J69" s="18">
        <v>5373259.4344346644</v>
      </c>
      <c r="K69" s="18">
        <v>-32293.05396624381</v>
      </c>
      <c r="L69" s="18">
        <f t="shared" si="3"/>
        <v>5340966.3804684207</v>
      </c>
      <c r="N69" s="17">
        <v>1007</v>
      </c>
      <c r="O69" s="18">
        <v>5797.2918971191957</v>
      </c>
      <c r="P69" s="18">
        <v>5837872.9403990302</v>
      </c>
      <c r="Q69" s="18">
        <v>-40509.439578219317</v>
      </c>
      <c r="R69" s="18">
        <v>5797363.5008208109</v>
      </c>
    </row>
    <row r="70" spans="1:18" x14ac:dyDescent="0.35">
      <c r="A70" s="1" t="s">
        <v>14</v>
      </c>
      <c r="B70" s="13">
        <v>99100</v>
      </c>
      <c r="C70" s="14">
        <v>135213</v>
      </c>
      <c r="D70" s="15">
        <v>8693361</v>
      </c>
      <c r="E70" s="16" t="s">
        <v>84</v>
      </c>
      <c r="F70" s="16" t="s">
        <v>16</v>
      </c>
      <c r="H70" s="17">
        <v>370</v>
      </c>
      <c r="I70" s="18">
        <f t="shared" si="2"/>
        <v>4698.937094773928</v>
      </c>
      <c r="J70" s="18">
        <v>1738606.7250663533</v>
      </c>
      <c r="K70" s="18">
        <v>-19192.332022192422</v>
      </c>
      <c r="L70" s="18">
        <f t="shared" si="3"/>
        <v>1719414.3930441609</v>
      </c>
      <c r="N70" s="17">
        <v>336</v>
      </c>
      <c r="O70" s="18">
        <v>4893.665214310151</v>
      </c>
      <c r="P70" s="18">
        <v>1644271.5120082106</v>
      </c>
      <c r="Q70" s="18">
        <v>-17487.69089393504</v>
      </c>
      <c r="R70" s="18">
        <v>1626783.8211142756</v>
      </c>
    </row>
    <row r="71" spans="1:18" x14ac:dyDescent="0.35">
      <c r="A71" s="1" t="s">
        <v>14</v>
      </c>
      <c r="B71" s="13">
        <v>99300</v>
      </c>
      <c r="C71" s="14">
        <v>135079</v>
      </c>
      <c r="D71" s="15">
        <v>8693359</v>
      </c>
      <c r="E71" s="16" t="s">
        <v>85</v>
      </c>
      <c r="F71" s="16" t="s">
        <v>16</v>
      </c>
      <c r="H71" s="17">
        <v>441</v>
      </c>
      <c r="I71" s="18">
        <f t="shared" si="2"/>
        <v>4384.4208252457684</v>
      </c>
      <c r="J71" s="18">
        <v>1933529.5839333837</v>
      </c>
      <c r="K71" s="18">
        <v>-33057.361747044706</v>
      </c>
      <c r="L71" s="18">
        <f t="shared" si="3"/>
        <v>1900472.2221863391</v>
      </c>
      <c r="N71" s="17">
        <v>448</v>
      </c>
      <c r="O71" s="18">
        <v>4458.3293504957483</v>
      </c>
      <c r="P71" s="18">
        <v>1997331.5490220953</v>
      </c>
      <c r="Q71" s="18">
        <v>-33881.425705515547</v>
      </c>
      <c r="R71" s="18">
        <v>1963450.1233165797</v>
      </c>
    </row>
    <row r="72" spans="1:18" x14ac:dyDescent="0.35">
      <c r="A72" s="1" t="s">
        <v>14</v>
      </c>
      <c r="B72" s="13">
        <v>99800</v>
      </c>
      <c r="C72" s="14">
        <v>109980</v>
      </c>
      <c r="D72" s="15">
        <v>8693045</v>
      </c>
      <c r="E72" s="16" t="s">
        <v>86</v>
      </c>
      <c r="F72" s="16" t="s">
        <v>16</v>
      </c>
      <c r="H72" s="17">
        <v>310</v>
      </c>
      <c r="I72" s="18">
        <f t="shared" si="2"/>
        <v>4437.8236774193547</v>
      </c>
      <c r="J72" s="18">
        <v>1375725.34</v>
      </c>
      <c r="K72" s="18">
        <v>-14470.37017326987</v>
      </c>
      <c r="L72" s="18">
        <f t="shared" si="3"/>
        <v>1361254.9698267302</v>
      </c>
      <c r="N72" s="17">
        <v>311</v>
      </c>
      <c r="O72" s="18">
        <v>4520.9046302250808</v>
      </c>
      <c r="P72" s="18">
        <v>1406001.34</v>
      </c>
      <c r="Q72" s="18">
        <v>-15352.682367440779</v>
      </c>
      <c r="R72" s="18">
        <v>1390648.6576325593</v>
      </c>
    </row>
    <row r="73" spans="1:18" x14ac:dyDescent="0.35">
      <c r="A73" s="1" t="s">
        <v>33</v>
      </c>
      <c r="B73" s="13">
        <v>98900</v>
      </c>
      <c r="C73" s="14">
        <v>145945</v>
      </c>
      <c r="D73" s="15">
        <v>8694002</v>
      </c>
      <c r="E73" s="16" t="s">
        <v>87</v>
      </c>
      <c r="F73" s="16" t="s">
        <v>35</v>
      </c>
      <c r="H73" s="17">
        <v>469</v>
      </c>
      <c r="I73" s="18">
        <f t="shared" si="2"/>
        <v>5890.5997934639163</v>
      </c>
      <c r="J73" s="18">
        <v>2762691.3031345769</v>
      </c>
      <c r="K73" s="18">
        <v>0</v>
      </c>
      <c r="L73" s="18">
        <f t="shared" si="3"/>
        <v>2762691.3031345769</v>
      </c>
      <c r="N73" s="17">
        <v>546</v>
      </c>
      <c r="O73" s="18">
        <v>6074.4792600064138</v>
      </c>
      <c r="P73" s="18">
        <v>3316665.6759635019</v>
      </c>
      <c r="Q73" s="18">
        <v>0</v>
      </c>
      <c r="R73" s="18">
        <v>3316665.6759635019</v>
      </c>
    </row>
    <row r="74" spans="1:18" x14ac:dyDescent="0.35">
      <c r="A74" s="1" t="s">
        <v>33</v>
      </c>
      <c r="B74" s="13">
        <v>99900</v>
      </c>
      <c r="C74" s="14">
        <v>138525</v>
      </c>
      <c r="D74" s="15">
        <v>8694055</v>
      </c>
      <c r="E74" s="16" t="s">
        <v>88</v>
      </c>
      <c r="F74" s="16" t="s">
        <v>35</v>
      </c>
      <c r="H74" s="16">
        <v>953</v>
      </c>
      <c r="I74" s="18">
        <f t="shared" si="2"/>
        <v>5730.1227020274309</v>
      </c>
      <c r="J74" s="18">
        <v>5460806.9350321414</v>
      </c>
      <c r="K74" s="18">
        <v>0</v>
      </c>
      <c r="L74" s="18">
        <f t="shared" si="3"/>
        <v>5460806.9350321414</v>
      </c>
      <c r="N74" s="16">
        <v>1001</v>
      </c>
      <c r="O74" s="18">
        <v>5960.7264485755768</v>
      </c>
      <c r="P74" s="18">
        <v>5966687.1750241527</v>
      </c>
      <c r="Q74" s="18">
        <v>0</v>
      </c>
      <c r="R74" s="18">
        <v>5966687.1750241527</v>
      </c>
    </row>
    <row r="75" spans="1:18" x14ac:dyDescent="0.35">
      <c r="A75" s="1" t="s">
        <v>14</v>
      </c>
      <c r="B75" s="13">
        <v>93100</v>
      </c>
      <c r="C75" s="14">
        <v>109984</v>
      </c>
      <c r="D75" s="15">
        <v>8693049</v>
      </c>
      <c r="E75" s="16" t="s">
        <v>89</v>
      </c>
      <c r="F75" s="16" t="s">
        <v>16</v>
      </c>
      <c r="H75" s="17">
        <v>88</v>
      </c>
      <c r="I75" s="18">
        <f t="shared" si="2"/>
        <v>5535.9270738766854</v>
      </c>
      <c r="J75" s="18">
        <v>487161.58250114834</v>
      </c>
      <c r="K75" s="18">
        <v>-3339.6937887605895</v>
      </c>
      <c r="L75" s="18">
        <f t="shared" si="3"/>
        <v>483821.88871238776</v>
      </c>
      <c r="N75" s="17">
        <v>80</v>
      </c>
      <c r="O75" s="18">
        <v>6027.7273477892941</v>
      </c>
      <c r="P75" s="18">
        <v>482218.1878231435</v>
      </c>
      <c r="Q75" s="18">
        <v>-3316.6824124921113</v>
      </c>
      <c r="R75" s="18">
        <v>478901.50541065139</v>
      </c>
    </row>
    <row r="76" spans="1:18" x14ac:dyDescent="0.35">
      <c r="A76" s="1" t="s">
        <v>14</v>
      </c>
      <c r="B76" s="13">
        <v>97000</v>
      </c>
      <c r="C76" s="14">
        <v>109864</v>
      </c>
      <c r="D76" s="15">
        <v>8692131</v>
      </c>
      <c r="E76" s="16" t="s">
        <v>90</v>
      </c>
      <c r="F76" s="16" t="s">
        <v>16</v>
      </c>
      <c r="H76" s="17">
        <v>177</v>
      </c>
      <c r="I76" s="18">
        <f t="shared" si="2"/>
        <v>4509.788893644969</v>
      </c>
      <c r="J76" s="18">
        <v>798232.6341751595</v>
      </c>
      <c r="K76" s="18">
        <v>-13412.509202638188</v>
      </c>
      <c r="L76" s="18">
        <f t="shared" si="3"/>
        <v>784820.12497252133</v>
      </c>
      <c r="N76" s="17">
        <v>180</v>
      </c>
      <c r="O76" s="18">
        <v>4640.6049182306297</v>
      </c>
      <c r="P76" s="18">
        <v>835308.88528151333</v>
      </c>
      <c r="Q76" s="18">
        <v>-13471.861510251765</v>
      </c>
      <c r="R76" s="18">
        <v>821837.02377126156</v>
      </c>
    </row>
    <row r="77" spans="1:18" x14ac:dyDescent="0.35">
      <c r="A77" s="1" t="s">
        <v>14</v>
      </c>
      <c r="B77" s="13">
        <v>99000</v>
      </c>
      <c r="C77" s="14">
        <v>109845</v>
      </c>
      <c r="D77" s="15">
        <v>8692111</v>
      </c>
      <c r="E77" s="16" t="s">
        <v>91</v>
      </c>
      <c r="F77" s="16" t="s">
        <v>16</v>
      </c>
      <c r="H77" s="17">
        <v>237</v>
      </c>
      <c r="I77" s="18">
        <f t="shared" si="2"/>
        <v>4344.2426952054257</v>
      </c>
      <c r="J77" s="18">
        <v>1029585.5187636858</v>
      </c>
      <c r="K77" s="18">
        <v>-10342.494313938927</v>
      </c>
      <c r="L77" s="18">
        <f t="shared" si="3"/>
        <v>1019243.0244497469</v>
      </c>
      <c r="N77" s="17">
        <v>239</v>
      </c>
      <c r="O77" s="18">
        <v>4514.4502454284211</v>
      </c>
      <c r="P77" s="18">
        <v>1078953.6086573927</v>
      </c>
      <c r="Q77" s="18">
        <v>-12946.636893293355</v>
      </c>
      <c r="R77" s="18">
        <v>1066006.9717640993</v>
      </c>
    </row>
    <row r="78" spans="1:18" x14ac:dyDescent="0.35">
      <c r="A78" s="1" t="s">
        <v>33</v>
      </c>
      <c r="B78" s="13">
        <v>95300</v>
      </c>
      <c r="C78" s="14">
        <v>140407</v>
      </c>
      <c r="D78" s="15">
        <v>8692001</v>
      </c>
      <c r="E78" s="16" t="s">
        <v>92</v>
      </c>
      <c r="F78" s="16" t="s">
        <v>16</v>
      </c>
      <c r="H78" s="17">
        <v>358</v>
      </c>
      <c r="I78" s="18">
        <f t="shared" si="2"/>
        <v>4196.5432960893859</v>
      </c>
      <c r="J78" s="18">
        <v>1502362.5</v>
      </c>
      <c r="K78" s="18">
        <v>0</v>
      </c>
      <c r="L78" s="18">
        <f t="shared" si="3"/>
        <v>1502362.5</v>
      </c>
      <c r="N78" s="17">
        <v>367</v>
      </c>
      <c r="O78" s="18">
        <v>4299.2620836487722</v>
      </c>
      <c r="P78" s="18">
        <v>1577829.1846990995</v>
      </c>
      <c r="Q78" s="18">
        <v>0</v>
      </c>
      <c r="R78" s="18">
        <v>1577829.1846990995</v>
      </c>
    </row>
    <row r="79" spans="1:18" x14ac:dyDescent="0.35">
      <c r="A79" s="1" t="s">
        <v>14</v>
      </c>
      <c r="B79" s="13">
        <v>99500</v>
      </c>
      <c r="C79" s="14">
        <v>110025</v>
      </c>
      <c r="D79" s="15">
        <v>8693331</v>
      </c>
      <c r="E79" s="16" t="s">
        <v>93</v>
      </c>
      <c r="F79" s="16" t="s">
        <v>16</v>
      </c>
      <c r="H79" s="17">
        <v>106</v>
      </c>
      <c r="I79" s="18">
        <f t="shared" si="2"/>
        <v>4739.8775453269764</v>
      </c>
      <c r="J79" s="18">
        <v>502427.01980465947</v>
      </c>
      <c r="K79" s="18">
        <v>-3979.9510594312778</v>
      </c>
      <c r="L79" s="18">
        <f t="shared" si="3"/>
        <v>498447.06874522817</v>
      </c>
      <c r="N79" s="17">
        <v>102</v>
      </c>
      <c r="O79" s="18">
        <v>5253.6481681205423</v>
      </c>
      <c r="P79" s="18">
        <v>535872.11314829532</v>
      </c>
      <c r="Q79" s="18">
        <v>-4502.7585064927116</v>
      </c>
      <c r="R79" s="18">
        <v>531369.35464180261</v>
      </c>
    </row>
    <row r="80" spans="1:18" x14ac:dyDescent="0.35">
      <c r="A80" s="1" t="s">
        <v>14</v>
      </c>
      <c r="B80" s="13">
        <v>94300</v>
      </c>
      <c r="C80" s="14">
        <v>110026</v>
      </c>
      <c r="D80" s="15">
        <v>8693332</v>
      </c>
      <c r="E80" s="16" t="s">
        <v>94</v>
      </c>
      <c r="F80" s="16" t="s">
        <v>16</v>
      </c>
      <c r="H80" s="17">
        <v>92</v>
      </c>
      <c r="I80" s="18">
        <f t="shared" si="2"/>
        <v>5181.0940644571774</v>
      </c>
      <c r="J80" s="18">
        <v>476660.65393006033</v>
      </c>
      <c r="K80" s="18">
        <v>-3831.6460485287544</v>
      </c>
      <c r="L80" s="18">
        <f t="shared" si="3"/>
        <v>472829.00788153155</v>
      </c>
      <c r="N80" s="17">
        <v>90</v>
      </c>
      <c r="O80" s="18">
        <v>5378.3336882556077</v>
      </c>
      <c r="P80" s="18">
        <v>484050.03194300469</v>
      </c>
      <c r="Q80" s="18">
        <v>-3731.2677140536252</v>
      </c>
      <c r="R80" s="18">
        <v>480318.76422895107</v>
      </c>
    </row>
    <row r="81" spans="2:18" x14ac:dyDescent="0.35">
      <c r="B81" s="13"/>
      <c r="C81" s="14"/>
      <c r="D81" s="15"/>
      <c r="E81" s="16"/>
      <c r="F81" s="16"/>
      <c r="H81" s="18"/>
      <c r="I81" s="18"/>
      <c r="J81" s="18"/>
      <c r="K81" s="18"/>
      <c r="L81" s="18"/>
      <c r="N81" s="18"/>
      <c r="O81" s="18"/>
      <c r="P81" s="18"/>
      <c r="Q81" s="18"/>
      <c r="R81" s="18"/>
    </row>
    <row r="82" spans="2:18" s="24" customFormat="1" x14ac:dyDescent="0.35">
      <c r="B82" s="20"/>
      <c r="C82" s="21"/>
      <c r="D82" s="22"/>
      <c r="E82" s="23" t="s">
        <v>95</v>
      </c>
      <c r="F82" s="23"/>
      <c r="H82" s="25"/>
      <c r="I82" s="25"/>
      <c r="J82" s="25">
        <f>SUMIF(F$4:F$81,"primary",J$4:J$81)</f>
        <v>59353309.229521245</v>
      </c>
      <c r="K82" s="25">
        <f>SUMIF(F$4:F$81,"primary",K$4:K$81)</f>
        <v>-580218.8381033655</v>
      </c>
      <c r="L82" s="25">
        <f>J82+K82</f>
        <v>58773090.391417876</v>
      </c>
      <c r="N82" s="25"/>
      <c r="O82" s="25"/>
      <c r="P82" s="25">
        <f>SUMIF(F$4:F$81,"primary",P$4:P$81)</f>
        <v>61031628.82973846</v>
      </c>
      <c r="Q82" s="25">
        <f>SUMIF(F$4:F$81,"primary",Q$4:Q$81)</f>
        <v>-639643.4973229426</v>
      </c>
      <c r="R82" s="25">
        <f>P82+Q82</f>
        <v>60391985.332415521</v>
      </c>
    </row>
    <row r="83" spans="2:18" s="24" customFormat="1" x14ac:dyDescent="0.35">
      <c r="B83" s="26"/>
      <c r="C83" s="26"/>
      <c r="D83" s="23"/>
      <c r="E83" s="23" t="s">
        <v>96</v>
      </c>
      <c r="F83" s="23"/>
      <c r="H83" s="25"/>
      <c r="I83" s="25"/>
      <c r="J83" s="25">
        <f>SUMIF(F$4:F$81,"secondary",J$4:J$81)</f>
        <v>54929750.773503579</v>
      </c>
      <c r="K83" s="25">
        <f>SUMIF(F$4:F$81,"secondary",K$4:K$81)</f>
        <v>-110049.1618966344</v>
      </c>
      <c r="L83" s="25">
        <f>J83+K83</f>
        <v>54819701.611606948</v>
      </c>
      <c r="N83" s="25"/>
      <c r="O83" s="25"/>
      <c r="P83" s="25">
        <f>SUMIF(F$4:F$81,"secondary",P$4:P$81)</f>
        <v>58734949.735760905</v>
      </c>
      <c r="Q83" s="25">
        <f>SUMIF(F$4:F$81,"secondary",Q$4:Q$81)</f>
        <v>-132878.5026770588</v>
      </c>
      <c r="R83" s="25">
        <f>P83+Q83</f>
        <v>58602071.233083844</v>
      </c>
    </row>
    <row r="84" spans="2:18" s="24" customFormat="1" x14ac:dyDescent="0.35">
      <c r="B84" s="26"/>
      <c r="C84" s="26"/>
      <c r="D84" s="23"/>
      <c r="E84" s="23" t="s">
        <v>97</v>
      </c>
      <c r="F84" s="23"/>
      <c r="H84" s="27">
        <f>SUM(H4:H81)</f>
        <v>22975.5</v>
      </c>
      <c r="I84" s="25"/>
      <c r="J84" s="25">
        <f>SUM(J4:J81)</f>
        <v>114283060.00302482</v>
      </c>
      <c r="K84" s="25">
        <f>SUM(K82:K83)</f>
        <v>-690267.99999999988</v>
      </c>
      <c r="L84" s="25">
        <f>J84+K84</f>
        <v>113592792.00302482</v>
      </c>
      <c r="N84" s="27">
        <f>SUM(N4:N81)</f>
        <v>23159.5</v>
      </c>
      <c r="O84" s="25"/>
      <c r="P84" s="25">
        <f>SUM(P4:P81)</f>
        <v>119766578.56549938</v>
      </c>
      <c r="Q84" s="25">
        <f>SUM(Q82:Q83)</f>
        <v>-772522.0000000014</v>
      </c>
      <c r="R84" s="25">
        <f>P84+Q84</f>
        <v>118994056.56549938</v>
      </c>
    </row>
    <row r="85" spans="2:18" x14ac:dyDescent="0.35">
      <c r="H85" s="28"/>
      <c r="I85" s="28"/>
      <c r="J85" s="28"/>
      <c r="K85" s="29"/>
      <c r="L85" s="29"/>
      <c r="N85" s="28"/>
      <c r="O85" s="28"/>
      <c r="P85" s="28"/>
      <c r="Q85" s="29"/>
      <c r="R85" s="29"/>
    </row>
    <row r="86" spans="2:18" x14ac:dyDescent="0.35">
      <c r="H86" s="28"/>
      <c r="I86" s="28"/>
      <c r="J86" s="30"/>
      <c r="N86" s="28"/>
      <c r="O86" s="28"/>
      <c r="P86" s="30"/>
    </row>
    <row r="87" spans="2:18" x14ac:dyDescent="0.35">
      <c r="H87" s="32"/>
      <c r="N87" s="32"/>
    </row>
    <row r="88" spans="2:18" x14ac:dyDescent="0.35">
      <c r="H88" s="28"/>
      <c r="J88" s="30"/>
      <c r="N88" s="28"/>
      <c r="P88" s="30"/>
    </row>
    <row r="89" spans="2:18" x14ac:dyDescent="0.35">
      <c r="H89" s="28"/>
      <c r="N89" s="28"/>
    </row>
    <row r="90" spans="2:18" x14ac:dyDescent="0.35">
      <c r="H90" s="28"/>
      <c r="I90" s="28"/>
      <c r="J90" s="28"/>
      <c r="K90" s="29"/>
      <c r="L90" s="29"/>
      <c r="N90" s="28"/>
      <c r="O90" s="28"/>
      <c r="P90" s="28"/>
      <c r="Q90" s="29"/>
      <c r="R90" s="29"/>
    </row>
    <row r="91" spans="2:18" x14ac:dyDescent="0.35">
      <c r="I91" s="28"/>
      <c r="J91" s="28"/>
      <c r="K91" s="29"/>
      <c r="L91" s="29"/>
      <c r="O91" s="28"/>
      <c r="P91" s="28"/>
      <c r="Q91" s="29"/>
      <c r="R91" s="29"/>
    </row>
    <row r="92" spans="2:18" x14ac:dyDescent="0.35">
      <c r="I92" s="34"/>
      <c r="J92" s="34"/>
      <c r="K92" s="29"/>
      <c r="L92" s="29"/>
      <c r="O92" s="34"/>
      <c r="P92" s="34"/>
      <c r="Q92" s="29"/>
      <c r="R92" s="29"/>
    </row>
    <row r="93" spans="2:18" x14ac:dyDescent="0.35">
      <c r="I93" s="28"/>
      <c r="J93" s="28"/>
      <c r="K93" s="29"/>
      <c r="L93" s="29"/>
      <c r="O93" s="28"/>
      <c r="P93" s="28"/>
      <c r="Q93" s="29"/>
      <c r="R93" s="29"/>
    </row>
    <row r="94" spans="2:18" x14ac:dyDescent="0.35">
      <c r="I94" s="28"/>
      <c r="J94" s="28"/>
      <c r="K94" s="29"/>
      <c r="L94" s="29"/>
      <c r="O94" s="28"/>
      <c r="P94" s="28"/>
      <c r="Q94" s="29"/>
      <c r="R94" s="29"/>
    </row>
  </sheetData>
  <mergeCells count="3">
    <mergeCell ref="E2:F2"/>
    <mergeCell ref="H2:L2"/>
    <mergeCell ref="N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 Berkshire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Kells</dc:creator>
  <cp:lastModifiedBy>Ann Kells</cp:lastModifiedBy>
  <dcterms:created xsi:type="dcterms:W3CDTF">2022-03-30T08:37:37Z</dcterms:created>
  <dcterms:modified xsi:type="dcterms:W3CDTF">2022-03-30T08:38:51Z</dcterms:modified>
</cp:coreProperties>
</file>