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inance and Property\Accounts\Schools Team\Schools Funding\Website pages\Early Years\"/>
    </mc:Choice>
  </mc:AlternateContent>
  <bookViews>
    <workbookView xWindow="0" yWindow="0" windowWidth="16360" windowHeight="4450"/>
  </bookViews>
  <sheets>
    <sheet name="Provider Budget Sheet" sheetId="1" r:id="rId1"/>
  </sheets>
  <externalReferences>
    <externalReference r:id="rId2"/>
  </externalReferenc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H65" i="1"/>
  <c r="G65" i="1"/>
  <c r="H64" i="1"/>
  <c r="G64" i="1"/>
  <c r="H63" i="1"/>
  <c r="I65" i="1" s="1"/>
  <c r="E70" i="1" s="1"/>
  <c r="G63" i="1"/>
  <c r="D63" i="1"/>
  <c r="E69" i="1" s="1"/>
  <c r="D60" i="1"/>
  <c r="E58" i="1"/>
  <c r="F57" i="1"/>
  <c r="F58" i="1" s="1"/>
  <c r="F55" i="1"/>
  <c r="E55" i="1"/>
  <c r="B49" i="1"/>
  <c r="F48" i="1"/>
  <c r="F68" i="1" s="1"/>
  <c r="F74" i="1" s="1"/>
  <c r="E48" i="1"/>
  <c r="E68" i="1" s="1"/>
  <c r="E74" i="1" s="1"/>
  <c r="G45" i="1"/>
  <c r="H45" i="1" s="1"/>
  <c r="G44" i="1"/>
  <c r="H44" i="1" s="1"/>
  <c r="G43" i="1"/>
  <c r="H43" i="1" s="1"/>
  <c r="D43" i="1"/>
  <c r="D40" i="1"/>
  <c r="F38" i="1"/>
  <c r="E38" i="1"/>
  <c r="F37" i="1"/>
  <c r="E37" i="1"/>
  <c r="H27" i="1"/>
  <c r="H26" i="1"/>
  <c r="H25" i="1"/>
  <c r="I27" i="1" s="1"/>
  <c r="D25" i="1"/>
  <c r="F20" i="1"/>
  <c r="E20" i="1"/>
  <c r="F15" i="1"/>
  <c r="E15" i="1"/>
  <c r="F14" i="1"/>
  <c r="E14" i="1"/>
  <c r="A7" i="1"/>
  <c r="E16" i="1" l="1"/>
  <c r="F16" i="1"/>
  <c r="F31" i="1" s="1"/>
  <c r="E49" i="1"/>
  <c r="F49" i="1"/>
  <c r="E32" i="1"/>
  <c r="I45" i="1"/>
  <c r="F50" i="1" s="1"/>
  <c r="F70" i="1"/>
  <c r="G70" i="1" s="1"/>
  <c r="F69" i="1"/>
  <c r="G69" i="1" s="1"/>
  <c r="E50" i="1"/>
  <c r="E31" i="1"/>
  <c r="F32" i="1" l="1"/>
  <c r="E75" i="1"/>
  <c r="G49" i="1"/>
  <c r="E76" i="1"/>
  <c r="G50" i="1"/>
  <c r="F76" i="1"/>
  <c r="G32" i="1"/>
  <c r="G31" i="1"/>
  <c r="F75" i="1"/>
  <c r="G75" i="1" l="1"/>
  <c r="G76" i="1"/>
</calcChain>
</file>

<file path=xl/sharedStrings.xml><?xml version="1.0" encoding="utf-8"?>
<sst xmlns="http://schemas.openxmlformats.org/spreadsheetml/2006/main" count="129" uniqueCount="91">
  <si>
    <t>West Berkshire Council</t>
  </si>
  <si>
    <t>Provider URN Reference</t>
  </si>
  <si>
    <t>(Maintained schools use cost centre)</t>
  </si>
  <si>
    <t xml:space="preserve">Funding Forecast based on Actual 2022/23 Funding Rate and Estimated Funding Rate for 2023/24 </t>
  </si>
  <si>
    <t>Three and Four Year Olds Funding</t>
  </si>
  <si>
    <t xml:space="preserve">Actual </t>
  </si>
  <si>
    <t>Estimated</t>
  </si>
  <si>
    <t>2022/23 Rate</t>
  </si>
  <si>
    <t>2023/24 Rate</t>
  </si>
  <si>
    <t>a</t>
  </si>
  <si>
    <t>Base Rate</t>
  </si>
  <si>
    <t>b</t>
  </si>
  <si>
    <t>Quality Rate</t>
  </si>
  <si>
    <t>c (a+b)</t>
  </si>
  <si>
    <t>Total Hourly Rate</t>
  </si>
  <si>
    <t>d</t>
  </si>
  <si>
    <t>Maintained Nursery School Fixed Sum</t>
  </si>
  <si>
    <t>LA Estimate for 2023/24 Based on 2022/23 Actual Hours</t>
  </si>
  <si>
    <t>Providers own Estimate based on Estimated Average Take Up</t>
  </si>
  <si>
    <t xml:space="preserve">No of Hours </t>
  </si>
  <si>
    <t xml:space="preserve">No. of </t>
  </si>
  <si>
    <t>Estimated hours</t>
  </si>
  <si>
    <t>Total Hours</t>
  </si>
  <si>
    <t>Per Week *</t>
  </si>
  <si>
    <t>Weeks</t>
  </si>
  <si>
    <t>e</t>
  </si>
  <si>
    <t>Total Number of Hours Provision</t>
  </si>
  <si>
    <t>Summer '23</t>
  </si>
  <si>
    <t>Autumn '23</t>
  </si>
  <si>
    <t>Spring '24</t>
  </si>
  <si>
    <t>* i.e. the sum of the number of hours per child per week</t>
  </si>
  <si>
    <t>f (c x e + d)</t>
  </si>
  <si>
    <t>at 2022/23 Rate</t>
  </si>
  <si>
    <t>at 2023/24 Rate</t>
  </si>
  <si>
    <t>Change</t>
  </si>
  <si>
    <t>Funding Based on 22/23 Actual Hours</t>
  </si>
  <si>
    <t>Funding Based on Providers Estimate</t>
  </si>
  <si>
    <t>Two Year Olds Funding</t>
  </si>
  <si>
    <t>g</t>
  </si>
  <si>
    <t>Hourly Rate</t>
  </si>
  <si>
    <t>h</t>
  </si>
  <si>
    <t>Total Number of Hours of Provision</t>
  </si>
  <si>
    <t>Summer '22</t>
  </si>
  <si>
    <t>Autumn '22</t>
  </si>
  <si>
    <t>Spring '23</t>
  </si>
  <si>
    <t>i (g x h)</t>
  </si>
  <si>
    <t>Pupil Premium Grant (PPG) and Deprivation Funding for 3 and 4 year olds</t>
  </si>
  <si>
    <t>Hourly Rate for PPG</t>
  </si>
  <si>
    <t>Hourly Rate for Deprivation</t>
  </si>
  <si>
    <t>j</t>
  </si>
  <si>
    <t>Providers own Estimate of Eligible Children</t>
  </si>
  <si>
    <t>k</t>
  </si>
  <si>
    <t>l (j x k)</t>
  </si>
  <si>
    <t>f + i + l</t>
  </si>
  <si>
    <t>Total Funding</t>
  </si>
  <si>
    <t xml:space="preserve">Early Years Single Funding Formula </t>
  </si>
  <si>
    <t xml:space="preserve">Rate for Two Year Olds </t>
  </si>
  <si>
    <t>2020/21</t>
  </si>
  <si>
    <t>2021/22</t>
  </si>
  <si>
    <t>2022/23</t>
  </si>
  <si>
    <t>2023/24</t>
  </si>
  <si>
    <t>Single Rate for ALL providers</t>
  </si>
  <si>
    <t xml:space="preserve">Rates for Three and Four Year Olds </t>
  </si>
  <si>
    <t>Single Base Rate for ALL providers</t>
  </si>
  <si>
    <t>Single Quality Rate for ALL providers</t>
  </si>
  <si>
    <t>Information on Pupil Premium Grant &amp; Deprivation Supplement 2023/24</t>
  </si>
  <si>
    <t>Children will be eligible if they are 3 or 4 years old and receiving government-funded early education in any provider, and their parents are in receipt of 1 or more of the following benefits, which are the benefits used to access eligibility for free school meals</t>
  </si>
  <si>
    <t>Income Support</t>
  </si>
  <si>
    <t>income-based Jobseekers Allowance</t>
  </si>
  <si>
    <t>income-related Employment and Support Allowance</t>
  </si>
  <si>
    <t>support under part 6 of the Immigration and Asylum Act 1999</t>
  </si>
  <si>
    <t>the guaranteed element of State Pension Credit</t>
  </si>
  <si>
    <t>Child Tax Credit (provided they’re not also entitled to Working Tax Credit and have an annual gross income of no more than £16,190)</t>
  </si>
  <si>
    <t>Working Tax Credit run-on - paid for 4 weeks after they stop qualifying for Working Tax Credit</t>
  </si>
  <si>
    <t>Universal Credit</t>
  </si>
  <si>
    <t>Or if they have been:</t>
  </si>
  <si>
    <t>looked after by the local authority for at least 1 day</t>
  </si>
  <si>
    <t>have been adopted from care</t>
  </si>
  <si>
    <t>have left care through special guardianship</t>
  </si>
  <si>
    <t>subject to a child arrangement order setting out with whom the child is to live (formerly known as residence orders)</t>
  </si>
  <si>
    <t xml:space="preserve">In 2023/24, providers will receive an additional £0.63 for each eligible child (this is the national rate). </t>
  </si>
  <si>
    <t>So for a child receiving 570 hours early years education, this equates to £359 per year</t>
  </si>
  <si>
    <t xml:space="preserve">The local authority will top this up with deprivation funding - at an additional £1.10 per hour. This REPLACES the previous </t>
  </si>
  <si>
    <t>deprivation lump sum funding (paid up to 2014/15).</t>
  </si>
  <si>
    <t>The total PPG/Deprivation funding is therefore £1.72 per hour - equating to £980.40 for a full year for each eligible child.</t>
  </si>
  <si>
    <t xml:space="preserve">Providers can use the table above (orange section) to enter their estimated number of children likely to be eligible to arrive at their estimated </t>
  </si>
  <si>
    <t>funding for the year</t>
  </si>
  <si>
    <t xml:space="preserve">As the funding is linked to the actual take up of hours, the funding will follow the child. </t>
  </si>
  <si>
    <t>The local authority will collect from each provider the names of eligible children, and will then check their eligibility using the national eligibility checking system.</t>
  </si>
  <si>
    <t>The virtual school head (VSH) at the local authority will be responsible for identifying the looked after children who are eligible for PPG, and managing this funding.</t>
  </si>
  <si>
    <t>Early Years Single Funding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</si>
</sst>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164" formatCode="&quot;£&quot;#,##0.00"/>
    <numFmt numFmtId="165" formatCode="&quot;£&quot;#,##0"/>
    <numFmt numFmtId="166" formatCode="#,##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4" borderId="5" xfId="0" applyFont="1" applyFill="1" applyBorder="1"/>
    <xf numFmtId="0" fontId="2" fillId="4" borderId="6" xfId="0" applyFont="1" applyFill="1" applyBorder="1"/>
    <xf numFmtId="0" fontId="5" fillId="4" borderId="6" xfId="0" applyFont="1" applyFill="1" applyBorder="1"/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4" fillId="4" borderId="8" xfId="0" applyFont="1" applyFill="1" applyBorder="1"/>
    <xf numFmtId="0" fontId="2" fillId="4" borderId="0" xfId="0" applyFont="1" applyFill="1" applyBorder="1"/>
    <xf numFmtId="0" fontId="5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0" fillId="4" borderId="8" xfId="0" applyFill="1" applyBorder="1"/>
    <xf numFmtId="0" fontId="1" fillId="4" borderId="0" xfId="0" applyFont="1" applyFill="1" applyBorder="1"/>
    <xf numFmtId="0" fontId="0" fillId="4" borderId="0" xfId="0" applyNumberFormat="1" applyFill="1" applyBorder="1" applyAlignment="1">
      <alignment horizontal="left"/>
    </xf>
    <xf numFmtId="164" fontId="0" fillId="4" borderId="0" xfId="0" applyNumberForma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left"/>
    </xf>
    <xf numFmtId="164" fontId="0" fillId="4" borderId="9" xfId="0" applyNumberFormat="1" applyFill="1" applyBorder="1"/>
    <xf numFmtId="164" fontId="0" fillId="4" borderId="9" xfId="0" applyNumberFormat="1" applyFill="1" applyBorder="1" applyAlignment="1">
      <alignment horizontal="center"/>
    </xf>
    <xf numFmtId="0" fontId="4" fillId="4" borderId="0" xfId="0" applyFont="1" applyFill="1" applyBorder="1"/>
    <xf numFmtId="164" fontId="6" fillId="4" borderId="0" xfId="0" applyNumberFormat="1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0" fontId="1" fillId="4" borderId="8" xfId="0" applyFont="1" applyFill="1" applyBorder="1"/>
    <xf numFmtId="164" fontId="1" fillId="4" borderId="0" xfId="0" applyNumberFormat="1" applyFont="1" applyFill="1" applyBorder="1" applyAlignment="1">
      <alignment horizontal="center"/>
    </xf>
    <xf numFmtId="0" fontId="0" fillId="4" borderId="0" xfId="0" applyFill="1" applyBorder="1"/>
    <xf numFmtId="165" fontId="0" fillId="4" borderId="0" xfId="0" applyNumberFormat="1" applyFill="1" applyBorder="1" applyAlignment="1">
      <alignment horizontal="center"/>
    </xf>
    <xf numFmtId="0" fontId="6" fillId="4" borderId="0" xfId="0" applyFont="1" applyFill="1" applyBorder="1"/>
    <xf numFmtId="0" fontId="0" fillId="4" borderId="0" xfId="0" quotePrefix="1" applyFill="1" applyBorder="1"/>
    <xf numFmtId="3" fontId="0" fillId="4" borderId="13" xfId="0" applyNumberForma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166" fontId="0" fillId="0" borderId="14" xfId="0" applyNumberFormat="1" applyFill="1" applyBorder="1" applyAlignment="1">
      <alignment horizontal="center"/>
    </xf>
    <xf numFmtId="166" fontId="0" fillId="5" borderId="14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6" fontId="6" fillId="4" borderId="0" xfId="0" applyNumberFormat="1" applyFont="1" applyFill="1" applyBorder="1" applyAlignment="1">
      <alignment horizontal="center"/>
    </xf>
    <xf numFmtId="164" fontId="0" fillId="4" borderId="0" xfId="0" applyNumberFormat="1" applyFill="1" applyBorder="1" applyAlignment="1">
      <alignment horizontal="left"/>
    </xf>
    <xf numFmtId="0" fontId="0" fillId="6" borderId="15" xfId="0" applyFill="1" applyBorder="1"/>
    <xf numFmtId="0" fontId="0" fillId="6" borderId="16" xfId="0" applyFill="1" applyBorder="1"/>
    <xf numFmtId="164" fontId="0" fillId="6" borderId="16" xfId="0" applyNumberFormat="1" applyFill="1" applyBorder="1" applyAlignment="1">
      <alignment horizontal="center"/>
    </xf>
    <xf numFmtId="164" fontId="0" fillId="6" borderId="17" xfId="0" applyNumberFormat="1" applyFill="1" applyBorder="1" applyAlignment="1">
      <alignment horizontal="center"/>
    </xf>
    <xf numFmtId="0" fontId="0" fillId="6" borderId="18" xfId="0" applyFill="1" applyBorder="1"/>
    <xf numFmtId="0" fontId="0" fillId="6" borderId="0" xfId="0" applyFill="1" applyBorder="1"/>
    <xf numFmtId="0" fontId="8" fillId="6" borderId="0" xfId="0" applyFont="1" applyFill="1" applyBorder="1" applyAlignment="1">
      <alignment horizontal="center"/>
    </xf>
    <xf numFmtId="164" fontId="8" fillId="6" borderId="19" xfId="0" applyNumberFormat="1" applyFont="1" applyFill="1" applyBorder="1" applyAlignment="1">
      <alignment horizontal="center"/>
    </xf>
    <xf numFmtId="0" fontId="4" fillId="6" borderId="18" xfId="0" applyFont="1" applyFill="1" applyBorder="1"/>
    <xf numFmtId="0" fontId="4" fillId="6" borderId="0" xfId="0" applyFont="1" applyFill="1" applyBorder="1"/>
    <xf numFmtId="164" fontId="1" fillId="6" borderId="0" xfId="0" applyNumberFormat="1" applyFont="1" applyFill="1" applyBorder="1" applyAlignment="1">
      <alignment horizontal="center"/>
    </xf>
    <xf numFmtId="165" fontId="6" fillId="6" borderId="19" xfId="0" applyNumberFormat="1" applyFont="1" applyFill="1" applyBorder="1" applyAlignment="1">
      <alignment horizontal="center"/>
    </xf>
    <xf numFmtId="165" fontId="1" fillId="6" borderId="0" xfId="0" applyNumberFormat="1" applyFont="1" applyFill="1" applyBorder="1" applyAlignment="1">
      <alignment horizontal="center"/>
    </xf>
    <xf numFmtId="0" fontId="0" fillId="6" borderId="20" xfId="0" applyFill="1" applyBorder="1"/>
    <xf numFmtId="0" fontId="0" fillId="6" borderId="21" xfId="0" applyFill="1" applyBorder="1"/>
    <xf numFmtId="165" fontId="0" fillId="6" borderId="21" xfId="0" applyNumberFormat="1" applyFill="1" applyBorder="1" applyAlignment="1">
      <alignment horizontal="center"/>
    </xf>
    <xf numFmtId="165" fontId="0" fillId="6" borderId="22" xfId="0" applyNumberFormat="1" applyFill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/>
    <xf numFmtId="164" fontId="6" fillId="4" borderId="24" xfId="0" applyNumberFormat="1" applyFont="1" applyFill="1" applyBorder="1" applyAlignment="1">
      <alignment horizontal="center"/>
    </xf>
    <xf numFmtId="164" fontId="0" fillId="4" borderId="25" xfId="0" applyNumberFormat="1" applyFill="1" applyBorder="1"/>
    <xf numFmtId="0" fontId="0" fillId="7" borderId="8" xfId="0" applyFill="1" applyBorder="1"/>
    <xf numFmtId="0" fontId="2" fillId="7" borderId="0" xfId="0" applyFont="1" applyFill="1" applyBorder="1"/>
    <xf numFmtId="0" fontId="4" fillId="7" borderId="0" xfId="0" applyFont="1" applyFill="1" applyBorder="1"/>
    <xf numFmtId="164" fontId="6" fillId="7" borderId="0" xfId="0" applyNumberFormat="1" applyFont="1" applyFill="1" applyBorder="1" applyAlignment="1">
      <alignment horizontal="center"/>
    </xf>
    <xf numFmtId="164" fontId="0" fillId="7" borderId="9" xfId="0" applyNumberFormat="1" applyFill="1" applyBorder="1"/>
    <xf numFmtId="0" fontId="1" fillId="7" borderId="8" xfId="0" applyFont="1" applyFill="1" applyBorder="1"/>
    <xf numFmtId="164" fontId="1" fillId="7" borderId="0" xfId="0" applyNumberFormat="1" applyFont="1" applyFill="1" applyBorder="1" applyAlignment="1">
      <alignment horizontal="left"/>
    </xf>
    <xf numFmtId="0" fontId="5" fillId="7" borderId="0" xfId="0" applyFont="1" applyFill="1" applyBorder="1"/>
    <xf numFmtId="0" fontId="6" fillId="7" borderId="0" xfId="0" applyFont="1" applyFill="1" applyBorder="1" applyAlignment="1">
      <alignment horizontal="center" wrapText="1"/>
    </xf>
    <xf numFmtId="0" fontId="6" fillId="7" borderId="0" xfId="0" applyFont="1" applyFill="1" applyBorder="1"/>
    <xf numFmtId="164" fontId="0" fillId="7" borderId="0" xfId="0" applyNumberFormat="1" applyFill="1" applyBorder="1" applyAlignment="1">
      <alignment horizontal="center"/>
    </xf>
    <xf numFmtId="0" fontId="0" fillId="7" borderId="0" xfId="0" quotePrefix="1" applyFill="1" applyBorder="1"/>
    <xf numFmtId="3" fontId="0" fillId="7" borderId="13" xfId="0" applyNumberFormat="1" applyFill="1" applyBorder="1" applyAlignment="1">
      <alignment horizontal="center"/>
    </xf>
    <xf numFmtId="166" fontId="1" fillId="7" borderId="0" xfId="0" applyNumberFormat="1" applyFont="1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166" fontId="6" fillId="7" borderId="0" xfId="0" applyNumberFormat="1" applyFont="1" applyFill="1" applyBorder="1" applyAlignment="1">
      <alignment horizontal="center"/>
    </xf>
    <xf numFmtId="166" fontId="6" fillId="7" borderId="0" xfId="0" applyNumberFormat="1" applyFont="1" applyFill="1" applyBorder="1" applyAlignment="1">
      <alignment horizontal="left"/>
    </xf>
    <xf numFmtId="0" fontId="4" fillId="6" borderId="15" xfId="0" applyFont="1" applyFill="1" applyBorder="1"/>
    <xf numFmtId="0" fontId="4" fillId="6" borderId="16" xfId="0" applyFont="1" applyFill="1" applyBorder="1"/>
    <xf numFmtId="166" fontId="6" fillId="6" borderId="16" xfId="0" applyNumberFormat="1" applyFont="1" applyFill="1" applyBorder="1" applyAlignment="1">
      <alignment horizontal="center"/>
    </xf>
    <xf numFmtId="166" fontId="6" fillId="6" borderId="17" xfId="0" applyNumberFormat="1" applyFont="1" applyFill="1" applyBorder="1" applyAlignment="1">
      <alignment horizontal="center"/>
    </xf>
    <xf numFmtId="0" fontId="4" fillId="6" borderId="20" xfId="0" applyFont="1" applyFill="1" applyBorder="1"/>
    <xf numFmtId="164" fontId="0" fillId="6" borderId="21" xfId="0" applyNumberFormat="1" applyFill="1" applyBorder="1" applyAlignment="1">
      <alignment horizontal="center"/>
    </xf>
    <xf numFmtId="165" fontId="1" fillId="6" borderId="21" xfId="0" applyNumberFormat="1" applyFont="1" applyFill="1" applyBorder="1" applyAlignment="1">
      <alignment horizontal="center"/>
    </xf>
    <xf numFmtId="8" fontId="6" fillId="6" borderId="22" xfId="0" applyNumberFormat="1" applyFont="1" applyFill="1" applyBorder="1" applyAlignment="1">
      <alignment horizontal="center"/>
    </xf>
    <xf numFmtId="0" fontId="0" fillId="8" borderId="5" xfId="0" applyFill="1" applyBorder="1"/>
    <xf numFmtId="0" fontId="2" fillId="8" borderId="6" xfId="0" applyFont="1" applyFill="1" applyBorder="1"/>
    <xf numFmtId="0" fontId="4" fillId="8" borderId="6" xfId="0" applyFont="1" applyFill="1" applyBorder="1"/>
    <xf numFmtId="166" fontId="6" fillId="8" borderId="6" xfId="0" applyNumberFormat="1" applyFont="1" applyFill="1" applyBorder="1" applyAlignment="1">
      <alignment horizontal="center"/>
    </xf>
    <xf numFmtId="166" fontId="1" fillId="8" borderId="6" xfId="0" applyNumberFormat="1" applyFont="1" applyFill="1" applyBorder="1" applyAlignment="1">
      <alignment horizontal="center"/>
    </xf>
    <xf numFmtId="164" fontId="0" fillId="8" borderId="7" xfId="0" applyNumberFormat="1" applyFill="1" applyBorder="1"/>
    <xf numFmtId="0" fontId="0" fillId="8" borderId="8" xfId="0" applyFill="1" applyBorder="1"/>
    <xf numFmtId="0" fontId="2" fillId="8" borderId="0" xfId="0" applyFont="1" applyFill="1" applyBorder="1"/>
    <xf numFmtId="0" fontId="4" fillId="8" borderId="0" xfId="0" applyFont="1" applyFill="1" applyBorder="1"/>
    <xf numFmtId="166" fontId="6" fillId="8" borderId="0" xfId="0" applyNumberFormat="1" applyFont="1" applyFill="1" applyBorder="1" applyAlignment="1">
      <alignment horizontal="center"/>
    </xf>
    <xf numFmtId="164" fontId="0" fillId="8" borderId="9" xfId="0" applyNumberFormat="1" applyFill="1" applyBorder="1"/>
    <xf numFmtId="0" fontId="1" fillId="8" borderId="0" xfId="0" applyFont="1" applyFill="1" applyBorder="1"/>
    <xf numFmtId="164" fontId="1" fillId="8" borderId="0" xfId="0" applyNumberFormat="1" applyFont="1" applyFill="1" applyBorder="1" applyAlignment="1">
      <alignment horizontal="center"/>
    </xf>
    <xf numFmtId="164" fontId="6" fillId="8" borderId="0" xfId="0" applyNumberFormat="1" applyFont="1" applyFill="1" applyBorder="1" applyAlignment="1">
      <alignment horizontal="center"/>
    </xf>
    <xf numFmtId="0" fontId="1" fillId="8" borderId="8" xfId="0" applyFont="1" applyFill="1" applyBorder="1"/>
    <xf numFmtId="164" fontId="6" fillId="8" borderId="26" xfId="0" applyNumberFormat="1" applyFont="1" applyFill="1" applyBorder="1" applyAlignment="1">
      <alignment horizontal="center"/>
    </xf>
    <xf numFmtId="0" fontId="5" fillId="8" borderId="0" xfId="0" applyFont="1" applyFill="1" applyBorder="1"/>
    <xf numFmtId="0" fontId="6" fillId="8" borderId="0" xfId="0" applyFont="1" applyFill="1" applyBorder="1"/>
    <xf numFmtId="164" fontId="0" fillId="8" borderId="0" xfId="0" applyNumberFormat="1" applyFill="1" applyBorder="1" applyAlignment="1">
      <alignment horizontal="center"/>
    </xf>
    <xf numFmtId="0" fontId="0" fillId="8" borderId="0" xfId="0" quotePrefix="1" applyFill="1" applyBorder="1"/>
    <xf numFmtId="166" fontId="0" fillId="8" borderId="13" xfId="0" applyNumberFormat="1" applyFill="1" applyBorder="1" applyAlignment="1">
      <alignment horizontal="center"/>
    </xf>
    <xf numFmtId="166" fontId="1" fillId="8" borderId="0" xfId="0" applyNumberFormat="1" applyFont="1" applyFill="1" applyBorder="1" applyAlignment="1">
      <alignment horizontal="center"/>
    </xf>
    <xf numFmtId="166" fontId="0" fillId="8" borderId="0" xfId="0" applyNumberFormat="1" applyFill="1" applyBorder="1" applyAlignment="1">
      <alignment horizontal="center"/>
    </xf>
    <xf numFmtId="166" fontId="6" fillId="8" borderId="0" xfId="0" applyNumberFormat="1" applyFont="1" applyFill="1" applyBorder="1" applyAlignment="1">
      <alignment horizontal="left"/>
    </xf>
    <xf numFmtId="165" fontId="6" fillId="6" borderId="22" xfId="0" applyNumberFormat="1" applyFont="1" applyFill="1" applyBorder="1" applyAlignment="1">
      <alignment horizontal="center"/>
    </xf>
    <xf numFmtId="0" fontId="0" fillId="8" borderId="23" xfId="0" applyFill="1" applyBorder="1"/>
    <xf numFmtId="0" fontId="4" fillId="8" borderId="24" xfId="0" applyFont="1" applyFill="1" applyBorder="1" applyAlignment="1">
      <alignment horizontal="left" wrapText="1"/>
    </xf>
    <xf numFmtId="165" fontId="6" fillId="8" borderId="24" xfId="0" applyNumberFormat="1" applyFont="1" applyFill="1" applyBorder="1" applyAlignment="1">
      <alignment horizontal="center"/>
    </xf>
    <xf numFmtId="164" fontId="6" fillId="8" borderId="24" xfId="0" applyNumberFormat="1" applyFont="1" applyFill="1" applyBorder="1" applyAlignment="1">
      <alignment horizontal="center"/>
    </xf>
    <xf numFmtId="164" fontId="0" fillId="8" borderId="25" xfId="0" applyNumberFormat="1" applyFill="1" applyBorder="1"/>
    <xf numFmtId="0" fontId="0" fillId="6" borderId="5" xfId="0" applyFill="1" applyBorder="1"/>
    <xf numFmtId="0" fontId="4" fillId="6" borderId="6" xfId="0" applyFont="1" applyFill="1" applyBorder="1" applyAlignment="1">
      <alignment horizontal="left" wrapText="1"/>
    </xf>
    <xf numFmtId="165" fontId="0" fillId="6" borderId="6" xfId="0" applyNumberFormat="1" applyFill="1" applyBorder="1" applyAlignment="1">
      <alignment horizontal="center"/>
    </xf>
    <xf numFmtId="165" fontId="6" fillId="6" borderId="6" xfId="0" applyNumberFormat="1" applyFont="1" applyFill="1" applyBorder="1" applyAlignment="1">
      <alignment horizontal="center"/>
    </xf>
    <xf numFmtId="165" fontId="6" fillId="6" borderId="7" xfId="0" applyNumberFormat="1" applyFont="1" applyFill="1" applyBorder="1" applyAlignment="1">
      <alignment horizontal="center"/>
    </xf>
    <xf numFmtId="0" fontId="1" fillId="6" borderId="8" xfId="0" applyFont="1" applyFill="1" applyBorder="1"/>
    <xf numFmtId="0" fontId="2" fillId="6" borderId="0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 wrapText="1"/>
    </xf>
    <xf numFmtId="165" fontId="8" fillId="6" borderId="0" xfId="0" applyNumberFormat="1" applyFont="1" applyFill="1" applyBorder="1" applyAlignment="1">
      <alignment horizontal="center"/>
    </xf>
    <xf numFmtId="0" fontId="1" fillId="6" borderId="0" xfId="0" applyFont="1" applyFill="1" applyBorder="1" applyAlignment="1">
      <alignment horizontal="left" wrapText="1"/>
    </xf>
    <xf numFmtId="165" fontId="1" fillId="6" borderId="0" xfId="0" applyNumberFormat="1" applyFont="1" applyFill="1" applyBorder="1" applyAlignment="1">
      <alignment horizontal="right"/>
    </xf>
    <xf numFmtId="165" fontId="6" fillId="6" borderId="9" xfId="0" applyNumberFormat="1" applyFont="1" applyFill="1" applyBorder="1" applyAlignment="1">
      <alignment horizontal="center"/>
    </xf>
    <xf numFmtId="0" fontId="0" fillId="6" borderId="23" xfId="0" applyFill="1" applyBorder="1"/>
    <xf numFmtId="0" fontId="0" fillId="6" borderId="24" xfId="0" applyFill="1" applyBorder="1"/>
    <xf numFmtId="164" fontId="0" fillId="6" borderId="24" xfId="0" applyNumberFormat="1" applyFill="1" applyBorder="1" applyAlignment="1">
      <alignment horizontal="center"/>
    </xf>
    <xf numFmtId="164" fontId="0" fillId="6" borderId="24" xfId="0" applyNumberFormat="1" applyFill="1" applyBorder="1"/>
    <xf numFmtId="164" fontId="0" fillId="6" borderId="25" xfId="0" applyNumberFormat="1" applyFill="1" applyBorder="1"/>
    <xf numFmtId="164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9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164" fontId="3" fillId="0" borderId="9" xfId="0" applyNumberFormat="1" applyFont="1" applyBorder="1"/>
    <xf numFmtId="0" fontId="0" fillId="0" borderId="0" xfId="0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164" fontId="0" fillId="0" borderId="9" xfId="0" applyNumberFormat="1" applyBorder="1"/>
    <xf numFmtId="0" fontId="0" fillId="0" borderId="23" xfId="0" applyBorder="1"/>
    <xf numFmtId="0" fontId="0" fillId="0" borderId="24" xfId="0" applyBorder="1"/>
    <xf numFmtId="164" fontId="3" fillId="0" borderId="24" xfId="0" applyNumberFormat="1" applyFont="1" applyBorder="1"/>
    <xf numFmtId="164" fontId="3" fillId="0" borderId="24" xfId="0" applyNumberFormat="1" applyFont="1" applyFill="1" applyBorder="1"/>
    <xf numFmtId="164" fontId="3" fillId="0" borderId="25" xfId="0" applyNumberFormat="1" applyFont="1" applyBorder="1"/>
    <xf numFmtId="164" fontId="3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11" fillId="0" borderId="0" xfId="0" applyFont="1" applyBorder="1"/>
    <xf numFmtId="0" fontId="3" fillId="0" borderId="24" xfId="0" applyFont="1" applyBorder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9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4" borderId="11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164" fontId="6" fillId="4" borderId="0" xfId="0" applyNumberFormat="1" applyFont="1" applyFill="1" applyBorder="1" applyAlignment="1">
      <alignment horizontal="center" wrapText="1"/>
    </xf>
    <xf numFmtId="164" fontId="6" fillId="7" borderId="0" xfId="0" applyNumberFormat="1" applyFont="1" applyFill="1" applyBorder="1" applyAlignment="1">
      <alignment horizontal="center" wrapText="1"/>
    </xf>
    <xf numFmtId="0" fontId="6" fillId="7" borderId="11" xfId="0" applyFont="1" applyFill="1" applyBorder="1" applyAlignment="1">
      <alignment horizontal="center" wrapText="1"/>
    </xf>
    <xf numFmtId="0" fontId="6" fillId="7" borderId="12" xfId="0" applyFont="1" applyFill="1" applyBorder="1" applyAlignment="1">
      <alignment horizontal="center" wrapText="1"/>
    </xf>
    <xf numFmtId="0" fontId="6" fillId="8" borderId="11" xfId="0" applyFont="1" applyFill="1" applyBorder="1" applyAlignment="1">
      <alignment horizontal="center" wrapText="1"/>
    </xf>
    <xf numFmtId="0" fontId="6" fillId="8" borderId="12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164" fontId="6" fillId="8" borderId="0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and%20Property/Accounts/Schools%20Team/Schools%20Funding/Budget%202023-24/Early%20Years/EYSFF%202023-24%20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t recovery"/>
      <sheetName val="rate reductions"/>
      <sheetName val="census calcs"/>
      <sheetName val="Tables"/>
      <sheetName val="Rates Summary"/>
      <sheetName val="EY Budget Summary"/>
      <sheetName val="Central EY Budget"/>
      <sheetName val="Providers Detail "/>
      <sheetName val="Provider Budget Sheet"/>
      <sheetName val="Actual Hrs Report TPPG"/>
      <sheetName val="Actual Hrs Report"/>
      <sheetName val="Pass Through % 2023-24"/>
      <sheetName val="Pass Through % 2022-23"/>
      <sheetName val="EYB 2023-24 initial alloc"/>
      <sheetName val="Early_years_block 2022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F4">
            <v>5.71</v>
          </cell>
          <cell r="AG4">
            <v>6.13</v>
          </cell>
          <cell r="AN4">
            <v>1.72</v>
          </cell>
        </row>
        <row r="5">
          <cell r="A5">
            <v>513638</v>
          </cell>
          <cell r="C5" t="str">
            <v>Abacus Day Nursery and Pre-School</v>
          </cell>
          <cell r="D5" t="str">
            <v>Day Nursery/Ind School</v>
          </cell>
          <cell r="G5">
            <v>4.5</v>
          </cell>
          <cell r="H5">
            <v>0</v>
          </cell>
          <cell r="I5">
            <v>4.5</v>
          </cell>
          <cell r="J5">
            <v>4.6900000000000004</v>
          </cell>
          <cell r="K5">
            <v>0</v>
          </cell>
          <cell r="L5">
            <v>4.6900000000000004</v>
          </cell>
          <cell r="M5">
            <v>14313</v>
          </cell>
          <cell r="N5">
            <v>14460</v>
          </cell>
          <cell r="O5">
            <v>4860</v>
          </cell>
          <cell r="P5">
            <v>13056</v>
          </cell>
          <cell r="Q5">
            <v>3600</v>
          </cell>
          <cell r="R5">
            <v>16656</v>
          </cell>
          <cell r="S5">
            <v>5007</v>
          </cell>
          <cell r="V5">
            <v>64408.5</v>
          </cell>
          <cell r="W5">
            <v>86940</v>
          </cell>
          <cell r="X5">
            <v>0</v>
          </cell>
          <cell r="Y5">
            <v>78116.639999999999</v>
          </cell>
          <cell r="Z5">
            <v>78116.639999999999</v>
          </cell>
          <cell r="AB5">
            <v>1272</v>
          </cell>
          <cell r="AC5">
            <v>2886</v>
          </cell>
          <cell r="AD5">
            <v>2886</v>
          </cell>
          <cell r="AE5">
            <v>7263.12</v>
          </cell>
          <cell r="AF5">
            <v>16479.060000000001</v>
          </cell>
          <cell r="AG5">
            <v>17691.18</v>
          </cell>
          <cell r="AH5">
            <v>17691.18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71671.62</v>
          </cell>
          <cell r="AQ5">
            <v>103419.06</v>
          </cell>
          <cell r="AR5">
            <v>95807.82</v>
          </cell>
          <cell r="AS5">
            <v>95807.82</v>
          </cell>
        </row>
        <row r="6">
          <cell r="A6">
            <v>511374</v>
          </cell>
          <cell r="C6" t="str">
            <v>Acorns Nursery School</v>
          </cell>
          <cell r="D6" t="str">
            <v>Day Nursery/Ind School</v>
          </cell>
          <cell r="E6">
            <v>1</v>
          </cell>
          <cell r="F6">
            <v>1</v>
          </cell>
          <cell r="G6">
            <v>4.5</v>
          </cell>
          <cell r="H6">
            <v>0.63</v>
          </cell>
          <cell r="I6">
            <v>5.13</v>
          </cell>
          <cell r="J6">
            <v>4.6900000000000004</v>
          </cell>
          <cell r="K6">
            <v>0.63</v>
          </cell>
          <cell r="L6">
            <v>5.32</v>
          </cell>
          <cell r="M6">
            <v>14191.500000000002</v>
          </cell>
          <cell r="N6">
            <v>12191</v>
          </cell>
          <cell r="O6">
            <v>2500.1999999999998</v>
          </cell>
          <cell r="P6">
            <v>11724.8</v>
          </cell>
          <cell r="Q6">
            <v>2261.6000000000004</v>
          </cell>
          <cell r="R6">
            <v>13986.4</v>
          </cell>
          <cell r="S6">
            <v>499.69999999999891</v>
          </cell>
          <cell r="V6">
            <v>72802.395000000004</v>
          </cell>
          <cell r="W6">
            <v>75365.856</v>
          </cell>
          <cell r="X6">
            <v>9255.4560000000001</v>
          </cell>
          <cell r="Y6">
            <v>74407.648000000001</v>
          </cell>
          <cell r="Z6">
            <v>74407.648000000001</v>
          </cell>
          <cell r="AB6">
            <v>2684.15</v>
          </cell>
          <cell r="AC6">
            <v>2758</v>
          </cell>
          <cell r="AD6">
            <v>2758</v>
          </cell>
          <cell r="AE6">
            <v>15326.496500000001</v>
          </cell>
          <cell r="AF6">
            <v>15748.18</v>
          </cell>
          <cell r="AG6">
            <v>16906.54</v>
          </cell>
          <cell r="AH6">
            <v>16906.54</v>
          </cell>
          <cell r="AI6">
            <v>4356.1211428571432</v>
          </cell>
          <cell r="AJ6">
            <v>3528</v>
          </cell>
          <cell r="AK6">
            <v>3528</v>
          </cell>
          <cell r="AL6">
            <v>7623.2120000000004</v>
          </cell>
          <cell r="AM6">
            <v>6068.16</v>
          </cell>
          <cell r="AN6">
            <v>6068.16</v>
          </cell>
          <cell r="AO6">
            <v>5785.92</v>
          </cell>
          <cell r="AP6">
            <v>95752.103499999997</v>
          </cell>
          <cell r="AQ6">
            <v>97182.195999999996</v>
          </cell>
          <cell r="AR6">
            <v>97382.347999999998</v>
          </cell>
          <cell r="AS6">
            <v>97100.108000000007</v>
          </cell>
        </row>
        <row r="7">
          <cell r="A7">
            <v>558979</v>
          </cell>
          <cell r="C7" t="str">
            <v>Acres of Fun Limited</v>
          </cell>
          <cell r="D7" t="str">
            <v>Day Nursery/Ind School</v>
          </cell>
          <cell r="E7">
            <v>1</v>
          </cell>
          <cell r="F7">
            <v>1</v>
          </cell>
          <cell r="G7">
            <v>4.5</v>
          </cell>
          <cell r="H7">
            <v>0.63</v>
          </cell>
          <cell r="I7">
            <v>5.13</v>
          </cell>
          <cell r="J7">
            <v>4.6900000000000004</v>
          </cell>
          <cell r="K7">
            <v>0.63</v>
          </cell>
          <cell r="L7">
            <v>5.32</v>
          </cell>
          <cell r="M7">
            <v>39177.699999999997</v>
          </cell>
          <cell r="N7">
            <v>25733</v>
          </cell>
          <cell r="O7">
            <v>15550.1</v>
          </cell>
          <cell r="P7">
            <v>27084.1</v>
          </cell>
          <cell r="Q7">
            <v>16658.5</v>
          </cell>
          <cell r="R7">
            <v>43742.6</v>
          </cell>
          <cell r="S7">
            <v>2105.4000000000015</v>
          </cell>
          <cell r="V7">
            <v>200981.601</v>
          </cell>
          <cell r="W7">
            <v>211782.30299999999</v>
          </cell>
          <cell r="X7">
            <v>26008.352999999999</v>
          </cell>
          <cell r="Y7">
            <v>232710.63200000001</v>
          </cell>
          <cell r="Z7">
            <v>232710.63200000001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200981.601</v>
          </cell>
          <cell r="AQ7">
            <v>211782.30299999999</v>
          </cell>
          <cell r="AR7">
            <v>232710.63200000001</v>
          </cell>
          <cell r="AS7">
            <v>232710.63200000001</v>
          </cell>
        </row>
        <row r="8">
          <cell r="A8">
            <v>518928</v>
          </cell>
          <cell r="C8" t="str">
            <v>Alder Bridge School</v>
          </cell>
          <cell r="D8" t="str">
            <v>Day Nursery/Ind School</v>
          </cell>
          <cell r="G8">
            <v>4.5</v>
          </cell>
          <cell r="H8">
            <v>0</v>
          </cell>
          <cell r="I8">
            <v>4.5</v>
          </cell>
          <cell r="J8">
            <v>4.6900000000000004</v>
          </cell>
          <cell r="K8">
            <v>0</v>
          </cell>
          <cell r="L8">
            <v>4.6900000000000004</v>
          </cell>
          <cell r="M8">
            <v>2449.8000000000002</v>
          </cell>
          <cell r="N8">
            <v>1151.4000000000001</v>
          </cell>
          <cell r="O8">
            <v>0</v>
          </cell>
          <cell r="P8">
            <v>1561.8</v>
          </cell>
          <cell r="Q8">
            <v>0</v>
          </cell>
          <cell r="R8">
            <v>1561.8</v>
          </cell>
          <cell r="S8">
            <v>-1298.4000000000001</v>
          </cell>
          <cell r="V8">
            <v>11024.1</v>
          </cell>
          <cell r="W8">
            <v>5181.3</v>
          </cell>
          <cell r="X8">
            <v>0</v>
          </cell>
          <cell r="Y8">
            <v>7324.8420000000006</v>
          </cell>
          <cell r="Z8">
            <v>7324.8420000000006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235.29600000000002</v>
          </cell>
          <cell r="AJ8">
            <v>0</v>
          </cell>
          <cell r="AK8">
            <v>0</v>
          </cell>
          <cell r="AL8">
            <v>411.76800000000003</v>
          </cell>
          <cell r="AM8">
            <v>0</v>
          </cell>
          <cell r="AN8">
            <v>0</v>
          </cell>
          <cell r="AO8">
            <v>0</v>
          </cell>
          <cell r="AP8">
            <v>11435.868</v>
          </cell>
          <cell r="AQ8">
            <v>5181.3</v>
          </cell>
          <cell r="AR8">
            <v>7324.8420000000006</v>
          </cell>
          <cell r="AS8">
            <v>7324.8420000000006</v>
          </cell>
        </row>
        <row r="9">
          <cell r="C9" t="str">
            <v>Alice Summersby t/a Sweet Briar Childminding</v>
          </cell>
          <cell r="G9">
            <v>4.5</v>
          </cell>
          <cell r="H9">
            <v>0</v>
          </cell>
          <cell r="I9">
            <v>4.5</v>
          </cell>
          <cell r="J9">
            <v>4.6900000000000004</v>
          </cell>
          <cell r="K9">
            <v>0</v>
          </cell>
          <cell r="L9">
            <v>4.6900000000000004</v>
          </cell>
          <cell r="M9">
            <v>952.79999999999984</v>
          </cell>
          <cell r="N9">
            <v>570</v>
          </cell>
          <cell r="O9">
            <v>387</v>
          </cell>
          <cell r="P9">
            <v>561</v>
          </cell>
          <cell r="Q9">
            <v>343.8</v>
          </cell>
          <cell r="R9">
            <v>904.8</v>
          </cell>
          <cell r="S9">
            <v>4.2000000000001592</v>
          </cell>
          <cell r="V9">
            <v>4287.5999999999995</v>
          </cell>
          <cell r="W9">
            <v>4306.5</v>
          </cell>
          <cell r="X9">
            <v>0</v>
          </cell>
          <cell r="Y9">
            <v>4243.5119999999997</v>
          </cell>
          <cell r="Z9">
            <v>4243.5119999999997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4287.5999999999995</v>
          </cell>
          <cell r="AQ9">
            <v>4306.5</v>
          </cell>
          <cell r="AR9">
            <v>4243.5119999999997</v>
          </cell>
          <cell r="AS9">
            <v>4243.5119999999997</v>
          </cell>
        </row>
        <row r="10">
          <cell r="A10">
            <v>654494</v>
          </cell>
          <cell r="C10" t="str">
            <v>Alison Chaffin</v>
          </cell>
          <cell r="D10" t="str">
            <v>Childminder</v>
          </cell>
          <cell r="G10">
            <v>4.5</v>
          </cell>
          <cell r="H10">
            <v>0</v>
          </cell>
          <cell r="I10">
            <v>4.5</v>
          </cell>
          <cell r="J10">
            <v>4.6900000000000004</v>
          </cell>
          <cell r="K10">
            <v>0</v>
          </cell>
          <cell r="L10">
            <v>4.6900000000000004</v>
          </cell>
          <cell r="M10">
            <v>366</v>
          </cell>
          <cell r="S10">
            <v>-366</v>
          </cell>
          <cell r="V10">
            <v>1647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1044.93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A11">
            <v>540595</v>
          </cell>
          <cell r="C11" t="str">
            <v>Alison Conquer</v>
          </cell>
          <cell r="D11" t="str">
            <v>Childminder</v>
          </cell>
          <cell r="G11">
            <v>4.5</v>
          </cell>
          <cell r="H11">
            <v>0</v>
          </cell>
          <cell r="I11">
            <v>4.5</v>
          </cell>
          <cell r="J11">
            <v>4.6900000000000004</v>
          </cell>
          <cell r="K11">
            <v>0</v>
          </cell>
          <cell r="L11">
            <v>4.6900000000000004</v>
          </cell>
          <cell r="M11">
            <v>1000.7999999999998</v>
          </cell>
          <cell r="N11">
            <v>708.6</v>
          </cell>
          <cell r="O11">
            <v>152.4</v>
          </cell>
          <cell r="P11">
            <v>1005</v>
          </cell>
          <cell r="Q11">
            <v>255</v>
          </cell>
          <cell r="R11">
            <v>1260</v>
          </cell>
          <cell r="S11">
            <v>-139.79999999999984</v>
          </cell>
          <cell r="V11">
            <v>4503.5999999999995</v>
          </cell>
          <cell r="W11">
            <v>3874.5</v>
          </cell>
          <cell r="X11">
            <v>0</v>
          </cell>
          <cell r="Y11">
            <v>5909.4000000000005</v>
          </cell>
          <cell r="Z11">
            <v>5909.4000000000005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4503.5999999999995</v>
          </cell>
          <cell r="AQ11">
            <v>3874.5</v>
          </cell>
          <cell r="AR11">
            <v>5909.4000000000005</v>
          </cell>
          <cell r="AS11">
            <v>5909.4000000000005</v>
          </cell>
        </row>
        <row r="12">
          <cell r="A12">
            <v>540620</v>
          </cell>
          <cell r="C12" t="str">
            <v>Allison Hue</v>
          </cell>
          <cell r="D12" t="str">
            <v>Childminder</v>
          </cell>
          <cell r="G12">
            <v>4.5</v>
          </cell>
          <cell r="H12">
            <v>0</v>
          </cell>
          <cell r="I12">
            <v>4.5</v>
          </cell>
          <cell r="J12">
            <v>4.6900000000000004</v>
          </cell>
          <cell r="K12">
            <v>0</v>
          </cell>
          <cell r="L12">
            <v>4.6900000000000004</v>
          </cell>
          <cell r="M12">
            <v>610.79999999999995</v>
          </cell>
          <cell r="N12">
            <v>189</v>
          </cell>
          <cell r="O12">
            <v>37.799999999999997</v>
          </cell>
          <cell r="P12">
            <v>223.2</v>
          </cell>
          <cell r="Q12">
            <v>208.8</v>
          </cell>
          <cell r="R12">
            <v>432</v>
          </cell>
          <cell r="S12">
            <v>-383.99999999999994</v>
          </cell>
          <cell r="V12">
            <v>2748.6</v>
          </cell>
          <cell r="W12">
            <v>1020.6</v>
          </cell>
          <cell r="X12">
            <v>0</v>
          </cell>
          <cell r="Y12">
            <v>2026.0800000000002</v>
          </cell>
          <cell r="Z12">
            <v>2026.0800000000002</v>
          </cell>
          <cell r="AB12">
            <v>354</v>
          </cell>
          <cell r="AC12">
            <v>399</v>
          </cell>
          <cell r="AD12">
            <v>399</v>
          </cell>
          <cell r="AE12">
            <v>2021.34</v>
          </cell>
          <cell r="AF12">
            <v>2278.29</v>
          </cell>
          <cell r="AG12">
            <v>2445.87</v>
          </cell>
          <cell r="AH12">
            <v>2445.87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4769.9399999999996</v>
          </cell>
          <cell r="AQ12">
            <v>3298.89</v>
          </cell>
          <cell r="AR12">
            <v>4471.95</v>
          </cell>
          <cell r="AS12">
            <v>4471.95</v>
          </cell>
        </row>
        <row r="13">
          <cell r="A13">
            <v>654494</v>
          </cell>
          <cell r="C13" t="str">
            <v>Amber Willoughby</v>
          </cell>
          <cell r="D13" t="str">
            <v>Childminder</v>
          </cell>
          <cell r="G13">
            <v>4.5</v>
          </cell>
          <cell r="H13">
            <v>0</v>
          </cell>
          <cell r="I13">
            <v>4.5</v>
          </cell>
          <cell r="J13">
            <v>4.6900000000000004</v>
          </cell>
          <cell r="K13">
            <v>0</v>
          </cell>
          <cell r="L13">
            <v>4.6900000000000004</v>
          </cell>
          <cell r="M13">
            <v>1914</v>
          </cell>
          <cell r="N13">
            <v>930</v>
          </cell>
          <cell r="O13">
            <v>793.2</v>
          </cell>
          <cell r="P13">
            <v>930</v>
          </cell>
          <cell r="Q13">
            <v>930</v>
          </cell>
          <cell r="R13">
            <v>1860</v>
          </cell>
          <cell r="S13">
            <v>-190.79999999999995</v>
          </cell>
          <cell r="V13">
            <v>8613</v>
          </cell>
          <cell r="W13">
            <v>7754.4000000000005</v>
          </cell>
          <cell r="X13">
            <v>0</v>
          </cell>
          <cell r="Y13">
            <v>8723.4000000000015</v>
          </cell>
          <cell r="Z13">
            <v>8723.4000000000015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8613</v>
          </cell>
          <cell r="AQ13">
            <v>7754.4000000000005</v>
          </cell>
          <cell r="AR13">
            <v>8723.4000000000015</v>
          </cell>
          <cell r="AS13">
            <v>8723.4000000000015</v>
          </cell>
        </row>
        <row r="14">
          <cell r="A14">
            <v>654419</v>
          </cell>
          <cell r="C14" t="str">
            <v>Ami Underwood</v>
          </cell>
          <cell r="D14" t="str">
            <v>Childminder</v>
          </cell>
          <cell r="G14">
            <v>4.5</v>
          </cell>
          <cell r="H14">
            <v>0</v>
          </cell>
          <cell r="I14">
            <v>4.5</v>
          </cell>
          <cell r="J14">
            <v>4.6900000000000004</v>
          </cell>
          <cell r="K14">
            <v>0</v>
          </cell>
          <cell r="L14">
            <v>4.6900000000000004</v>
          </cell>
          <cell r="M14">
            <v>695.4</v>
          </cell>
          <cell r="S14">
            <v>-695.4</v>
          </cell>
          <cell r="V14">
            <v>3129.2999999999997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3129.2999999999997</v>
          </cell>
          <cell r="AQ14">
            <v>0</v>
          </cell>
          <cell r="AR14">
            <v>0</v>
          </cell>
          <cell r="AS14">
            <v>0</v>
          </cell>
        </row>
        <row r="15">
          <cell r="A15">
            <v>654443</v>
          </cell>
          <cell r="C15" t="str">
            <v>Amy Haines</v>
          </cell>
          <cell r="D15" t="str">
            <v>Childminder</v>
          </cell>
          <cell r="G15">
            <v>4.5</v>
          </cell>
          <cell r="H15">
            <v>0</v>
          </cell>
          <cell r="I15">
            <v>4.5</v>
          </cell>
          <cell r="J15">
            <v>4.6900000000000004</v>
          </cell>
          <cell r="K15">
            <v>0</v>
          </cell>
          <cell r="L15">
            <v>4.6900000000000004</v>
          </cell>
          <cell r="M15">
            <v>596.79999999999995</v>
          </cell>
          <cell r="N15">
            <v>1001.5999999999999</v>
          </cell>
          <cell r="O15">
            <v>517.79999999999995</v>
          </cell>
          <cell r="P15">
            <v>500</v>
          </cell>
          <cell r="Q15">
            <v>210</v>
          </cell>
          <cell r="R15">
            <v>710</v>
          </cell>
          <cell r="S15">
            <v>922.59999999999991</v>
          </cell>
          <cell r="V15">
            <v>2685.6</v>
          </cell>
          <cell r="W15">
            <v>6837.2999999999993</v>
          </cell>
          <cell r="X15">
            <v>0</v>
          </cell>
          <cell r="Y15">
            <v>3329.9</v>
          </cell>
          <cell r="Z15">
            <v>3329.9</v>
          </cell>
          <cell r="AB15">
            <v>387</v>
          </cell>
          <cell r="AC15">
            <v>189</v>
          </cell>
          <cell r="AD15">
            <v>189</v>
          </cell>
          <cell r="AE15">
            <v>2209.77</v>
          </cell>
          <cell r="AF15">
            <v>1079.19</v>
          </cell>
          <cell r="AG15">
            <v>1158.57</v>
          </cell>
          <cell r="AH15">
            <v>1158.57</v>
          </cell>
          <cell r="AI15">
            <v>0</v>
          </cell>
          <cell r="AJ15">
            <v>177.8</v>
          </cell>
          <cell r="AK15">
            <v>177.8</v>
          </cell>
          <cell r="AL15">
            <v>0</v>
          </cell>
          <cell r="AM15">
            <v>305.81600000000003</v>
          </cell>
          <cell r="AN15">
            <v>305.81600000000003</v>
          </cell>
          <cell r="AO15">
            <v>291.59199999999998</v>
          </cell>
          <cell r="AP15">
            <v>4895.37</v>
          </cell>
          <cell r="AQ15">
            <v>8222.3059999999987</v>
          </cell>
          <cell r="AR15">
            <v>4794.2860000000001</v>
          </cell>
          <cell r="AS15">
            <v>4780.0619999999999</v>
          </cell>
        </row>
        <row r="16">
          <cell r="A16">
            <v>654475</v>
          </cell>
          <cell r="C16" t="str">
            <v>Amy Page</v>
          </cell>
          <cell r="D16" t="str">
            <v>Childminder</v>
          </cell>
          <cell r="G16">
            <v>4.5</v>
          </cell>
          <cell r="H16">
            <v>0</v>
          </cell>
          <cell r="I16">
            <v>4.5</v>
          </cell>
          <cell r="J16">
            <v>4.6900000000000004</v>
          </cell>
          <cell r="K16">
            <v>0</v>
          </cell>
          <cell r="L16">
            <v>4.6900000000000004</v>
          </cell>
          <cell r="M16">
            <v>151.19999999999999</v>
          </cell>
          <cell r="S16">
            <v>-151.19999999999999</v>
          </cell>
          <cell r="V16">
            <v>680.4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680.4</v>
          </cell>
          <cell r="AQ16">
            <v>0</v>
          </cell>
          <cell r="AR16">
            <v>0</v>
          </cell>
          <cell r="AS16">
            <v>0</v>
          </cell>
        </row>
        <row r="17">
          <cell r="A17">
            <v>654461</v>
          </cell>
          <cell r="C17" t="str">
            <v>Amy Wooldridge</v>
          </cell>
          <cell r="D17" t="str">
            <v>Childminder</v>
          </cell>
          <cell r="G17">
            <v>4.5</v>
          </cell>
          <cell r="H17">
            <v>0</v>
          </cell>
          <cell r="I17">
            <v>4.5</v>
          </cell>
          <cell r="J17">
            <v>4.6900000000000004</v>
          </cell>
          <cell r="K17">
            <v>0</v>
          </cell>
          <cell r="L17">
            <v>4.6900000000000004</v>
          </cell>
          <cell r="M17">
            <v>1140</v>
          </cell>
          <cell r="N17">
            <v>189</v>
          </cell>
          <cell r="O17">
            <v>189</v>
          </cell>
          <cell r="P17">
            <v>360</v>
          </cell>
          <cell r="Q17">
            <v>360</v>
          </cell>
          <cell r="R17">
            <v>720</v>
          </cell>
          <cell r="S17">
            <v>-762</v>
          </cell>
          <cell r="V17">
            <v>5130</v>
          </cell>
          <cell r="W17">
            <v>1701</v>
          </cell>
          <cell r="X17">
            <v>0</v>
          </cell>
          <cell r="Y17">
            <v>3376.8</v>
          </cell>
          <cell r="Z17">
            <v>3376.8</v>
          </cell>
          <cell r="AB17">
            <v>558</v>
          </cell>
          <cell r="AC17">
            <v>378</v>
          </cell>
          <cell r="AD17">
            <v>378</v>
          </cell>
          <cell r="AE17">
            <v>3186.18</v>
          </cell>
          <cell r="AF17">
            <v>2158.38</v>
          </cell>
          <cell r="AG17">
            <v>2317.14</v>
          </cell>
          <cell r="AH17">
            <v>2317.14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8316.18</v>
          </cell>
          <cell r="AQ17">
            <v>3859.38</v>
          </cell>
          <cell r="AR17">
            <v>5693.9400000000005</v>
          </cell>
          <cell r="AS17">
            <v>5693.9400000000005</v>
          </cell>
        </row>
        <row r="18">
          <cell r="C18" t="str">
            <v>Ann Atkins</v>
          </cell>
          <cell r="G18">
            <v>4.5</v>
          </cell>
          <cell r="H18">
            <v>0</v>
          </cell>
          <cell r="I18">
            <v>4.5</v>
          </cell>
          <cell r="J18">
            <v>4.6900000000000004</v>
          </cell>
          <cell r="K18">
            <v>0</v>
          </cell>
          <cell r="L18">
            <v>4.6900000000000004</v>
          </cell>
          <cell r="M18">
            <v>0</v>
          </cell>
          <cell r="N18">
            <v>558</v>
          </cell>
          <cell r="O18">
            <v>558</v>
          </cell>
          <cell r="P18">
            <v>324</v>
          </cell>
          <cell r="Q18">
            <v>324</v>
          </cell>
          <cell r="R18">
            <v>648</v>
          </cell>
          <cell r="S18">
            <v>1116</v>
          </cell>
          <cell r="V18">
            <v>0</v>
          </cell>
          <cell r="W18">
            <v>5022</v>
          </cell>
          <cell r="X18">
            <v>0</v>
          </cell>
          <cell r="Y18">
            <v>3039.1200000000003</v>
          </cell>
          <cell r="Z18">
            <v>3039.1200000000003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5022</v>
          </cell>
          <cell r="AR18">
            <v>3039.1200000000003</v>
          </cell>
          <cell r="AS18">
            <v>3039.1200000000003</v>
          </cell>
        </row>
        <row r="19">
          <cell r="C19" t="str">
            <v>Antoinette Marshall</v>
          </cell>
          <cell r="D19" t="str">
            <v>Childminder</v>
          </cell>
          <cell r="G19">
            <v>4.37</v>
          </cell>
          <cell r="H19">
            <v>0</v>
          </cell>
          <cell r="I19">
            <v>4.37</v>
          </cell>
          <cell r="J19">
            <v>4.6900000000000004</v>
          </cell>
          <cell r="K19">
            <v>0</v>
          </cell>
          <cell r="L19">
            <v>4.6900000000000004</v>
          </cell>
          <cell r="M19">
            <v>114</v>
          </cell>
          <cell r="N19">
            <v>210</v>
          </cell>
          <cell r="O19">
            <v>457.29999999999995</v>
          </cell>
          <cell r="P19">
            <v>324</v>
          </cell>
          <cell r="Q19">
            <v>166.6</v>
          </cell>
          <cell r="R19">
            <v>490.6</v>
          </cell>
          <cell r="S19">
            <v>553.29999999999995</v>
          </cell>
          <cell r="V19">
            <v>513</v>
          </cell>
          <cell r="W19">
            <v>2916.1009999999997</v>
          </cell>
          <cell r="X19">
            <v>0</v>
          </cell>
          <cell r="Y19">
            <v>2300.9140000000002</v>
          </cell>
          <cell r="Z19">
            <v>2300.9140000000002</v>
          </cell>
          <cell r="AB19">
            <v>0</v>
          </cell>
          <cell r="AC19">
            <v>42</v>
          </cell>
          <cell r="AD19">
            <v>42</v>
          </cell>
          <cell r="AE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513</v>
          </cell>
          <cell r="AQ19">
            <v>2916.1009999999997</v>
          </cell>
          <cell r="AR19">
            <v>2300.9140000000002</v>
          </cell>
          <cell r="AS19">
            <v>2300.9140000000002</v>
          </cell>
        </row>
        <row r="20">
          <cell r="A20">
            <v>540561</v>
          </cell>
          <cell r="C20" t="str">
            <v>Apricot Day Nursery</v>
          </cell>
          <cell r="D20" t="str">
            <v>Day Nursery/Ind School</v>
          </cell>
          <cell r="G20">
            <v>4.5</v>
          </cell>
          <cell r="H20">
            <v>0</v>
          </cell>
          <cell r="I20">
            <v>4.5</v>
          </cell>
          <cell r="J20">
            <v>4.6900000000000004</v>
          </cell>
          <cell r="K20">
            <v>0</v>
          </cell>
          <cell r="L20">
            <v>4.6900000000000004</v>
          </cell>
          <cell r="M20">
            <v>6883</v>
          </cell>
          <cell r="N20">
            <v>2079</v>
          </cell>
          <cell r="O20">
            <v>819</v>
          </cell>
          <cell r="P20">
            <v>2079</v>
          </cell>
          <cell r="Q20">
            <v>819</v>
          </cell>
          <cell r="R20">
            <v>2898</v>
          </cell>
          <cell r="S20">
            <v>-3985</v>
          </cell>
          <cell r="V20">
            <v>30973.5</v>
          </cell>
          <cell r="W20">
            <v>13041</v>
          </cell>
          <cell r="X20">
            <v>0</v>
          </cell>
          <cell r="Y20">
            <v>13591.62</v>
          </cell>
          <cell r="Z20">
            <v>13591.62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30973.5</v>
          </cell>
          <cell r="AQ20">
            <v>13041</v>
          </cell>
          <cell r="AR20">
            <v>13591.62</v>
          </cell>
          <cell r="AS20">
            <v>13591.62</v>
          </cell>
        </row>
        <row r="21">
          <cell r="A21">
            <v>558974</v>
          </cell>
          <cell r="C21" t="str">
            <v>Audlen House Day Nursery</v>
          </cell>
          <cell r="D21" t="str">
            <v>Day Nursery/Ind School</v>
          </cell>
          <cell r="E21">
            <v>1</v>
          </cell>
          <cell r="F21">
            <v>1</v>
          </cell>
          <cell r="G21">
            <v>4.5</v>
          </cell>
          <cell r="H21">
            <v>0.63</v>
          </cell>
          <cell r="I21">
            <v>5.13</v>
          </cell>
          <cell r="J21">
            <v>4.6900000000000004</v>
          </cell>
          <cell r="K21">
            <v>0.63</v>
          </cell>
          <cell r="L21">
            <v>5.32</v>
          </cell>
          <cell r="M21">
            <v>28800</v>
          </cell>
          <cell r="N21">
            <v>13248</v>
          </cell>
          <cell r="O21">
            <v>10840</v>
          </cell>
          <cell r="P21">
            <v>13830</v>
          </cell>
          <cell r="Q21">
            <v>10630</v>
          </cell>
          <cell r="R21">
            <v>24460</v>
          </cell>
          <cell r="S21">
            <v>-4712</v>
          </cell>
          <cell r="V21">
            <v>147744</v>
          </cell>
          <cell r="W21">
            <v>123571.44</v>
          </cell>
          <cell r="X21">
            <v>15175.44</v>
          </cell>
          <cell r="Y21">
            <v>130127.20000000001</v>
          </cell>
          <cell r="Z21">
            <v>130127.20000000001</v>
          </cell>
          <cell r="AB21">
            <v>4290</v>
          </cell>
          <cell r="AC21">
            <v>3810</v>
          </cell>
          <cell r="AD21">
            <v>3810</v>
          </cell>
          <cell r="AE21">
            <v>24495.9</v>
          </cell>
          <cell r="AF21">
            <v>21755.1</v>
          </cell>
          <cell r="AG21">
            <v>23355.3</v>
          </cell>
          <cell r="AH21">
            <v>23355.3</v>
          </cell>
          <cell r="AI21">
            <v>2211.4285714285716</v>
          </cell>
          <cell r="AJ21">
            <v>1500</v>
          </cell>
          <cell r="AK21">
            <v>1500</v>
          </cell>
          <cell r="AL21">
            <v>3870</v>
          </cell>
          <cell r="AM21">
            <v>2580</v>
          </cell>
          <cell r="AN21">
            <v>2580</v>
          </cell>
          <cell r="AO21">
            <v>2460</v>
          </cell>
          <cell r="AP21">
            <v>176109.9</v>
          </cell>
          <cell r="AQ21">
            <v>147906.54</v>
          </cell>
          <cell r="AR21">
            <v>156062.5</v>
          </cell>
          <cell r="AS21">
            <v>155942.5</v>
          </cell>
        </row>
        <row r="22">
          <cell r="A22">
            <v>654393</v>
          </cell>
          <cell r="C22" t="str">
            <v>Banana Moon Day Nursery Beenham</v>
          </cell>
          <cell r="D22" t="str">
            <v>Day Nursery/Ind School</v>
          </cell>
          <cell r="G22">
            <v>4.5</v>
          </cell>
          <cell r="H22">
            <v>0</v>
          </cell>
          <cell r="I22">
            <v>4.5</v>
          </cell>
          <cell r="J22">
            <v>4.6900000000000004</v>
          </cell>
          <cell r="K22">
            <v>0</v>
          </cell>
          <cell r="L22">
            <v>4.6900000000000004</v>
          </cell>
          <cell r="M22">
            <v>9853.2000000000007</v>
          </cell>
          <cell r="N22">
            <v>5149.5</v>
          </cell>
          <cell r="O22">
            <v>4789.5</v>
          </cell>
          <cell r="P22">
            <v>4807.5</v>
          </cell>
          <cell r="Q22">
            <v>4504.5</v>
          </cell>
          <cell r="R22">
            <v>9312</v>
          </cell>
          <cell r="S22">
            <v>85.799999999999272</v>
          </cell>
          <cell r="V22">
            <v>44339.4</v>
          </cell>
          <cell r="W22">
            <v>44725.5</v>
          </cell>
          <cell r="X22">
            <v>0</v>
          </cell>
          <cell r="Y22">
            <v>43673.280000000006</v>
          </cell>
          <cell r="Z22">
            <v>43673.280000000006</v>
          </cell>
          <cell r="AB22">
            <v>399</v>
          </cell>
          <cell r="AC22">
            <v>210</v>
          </cell>
          <cell r="AD22">
            <v>210</v>
          </cell>
          <cell r="AE22">
            <v>2278.29</v>
          </cell>
          <cell r="AF22">
            <v>1199.0999999999999</v>
          </cell>
          <cell r="AG22">
            <v>1287.3</v>
          </cell>
          <cell r="AH22">
            <v>1287.3</v>
          </cell>
          <cell r="AI22">
            <v>0</v>
          </cell>
          <cell r="AJ22">
            <v>570</v>
          </cell>
          <cell r="AK22">
            <v>570</v>
          </cell>
          <cell r="AL22">
            <v>0</v>
          </cell>
          <cell r="AM22">
            <v>980.4</v>
          </cell>
          <cell r="AN22">
            <v>980.4</v>
          </cell>
          <cell r="AO22">
            <v>934.8</v>
          </cell>
          <cell r="AP22">
            <v>46617.69</v>
          </cell>
          <cell r="AQ22">
            <v>46905</v>
          </cell>
          <cell r="AR22">
            <v>45940.98</v>
          </cell>
          <cell r="AS22">
            <v>45895.380000000005</v>
          </cell>
        </row>
        <row r="23">
          <cell r="C23" t="str">
            <v>Banana Moon Day Nursery Beenham  old</v>
          </cell>
          <cell r="G23">
            <v>4.5</v>
          </cell>
          <cell r="H23">
            <v>0</v>
          </cell>
          <cell r="I23">
            <v>4.5</v>
          </cell>
          <cell r="J23">
            <v>4.6900000000000004</v>
          </cell>
          <cell r="K23">
            <v>0</v>
          </cell>
          <cell r="L23">
            <v>4.6900000000000004</v>
          </cell>
          <cell r="M23">
            <v>0</v>
          </cell>
          <cell r="N23">
            <v>1417.5</v>
          </cell>
          <cell r="O23">
            <v>1228.5</v>
          </cell>
          <cell r="P23">
            <v>1417.5</v>
          </cell>
          <cell r="Q23">
            <v>1228.5</v>
          </cell>
          <cell r="R23">
            <v>2646</v>
          </cell>
          <cell r="S23">
            <v>2646</v>
          </cell>
          <cell r="V23">
            <v>0</v>
          </cell>
          <cell r="W23">
            <v>11907</v>
          </cell>
          <cell r="X23">
            <v>0</v>
          </cell>
          <cell r="Y23">
            <v>12409.740000000002</v>
          </cell>
          <cell r="Z23">
            <v>12409.740000000002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189</v>
          </cell>
          <cell r="AK23">
            <v>189</v>
          </cell>
          <cell r="AL23">
            <v>0</v>
          </cell>
          <cell r="AM23">
            <v>325.08</v>
          </cell>
          <cell r="AN23">
            <v>325.08</v>
          </cell>
          <cell r="AO23">
            <v>309.95999999999998</v>
          </cell>
          <cell r="AP23">
            <v>0</v>
          </cell>
          <cell r="AQ23">
            <v>12232.08</v>
          </cell>
          <cell r="AR23">
            <v>12734.820000000002</v>
          </cell>
          <cell r="AS23">
            <v>12719.7</v>
          </cell>
        </row>
        <row r="24">
          <cell r="A24">
            <v>540555</v>
          </cell>
          <cell r="C24" t="str">
            <v>Barn Owl Day Nursery</v>
          </cell>
          <cell r="D24" t="str">
            <v>Day Nursery/Ind School</v>
          </cell>
          <cell r="E24">
            <v>1</v>
          </cell>
          <cell r="F24">
            <v>1</v>
          </cell>
          <cell r="G24">
            <v>4.5</v>
          </cell>
          <cell r="H24">
            <v>0.63</v>
          </cell>
          <cell r="I24">
            <v>5.13</v>
          </cell>
          <cell r="J24">
            <v>4.6900000000000004</v>
          </cell>
          <cell r="K24">
            <v>0.63</v>
          </cell>
          <cell r="L24">
            <v>5.32</v>
          </cell>
          <cell r="M24">
            <v>25353</v>
          </cell>
          <cell r="N24">
            <v>18242</v>
          </cell>
          <cell r="O24">
            <v>12513</v>
          </cell>
          <cell r="P24">
            <v>18356</v>
          </cell>
          <cell r="Q24">
            <v>12000</v>
          </cell>
          <cell r="R24">
            <v>30356</v>
          </cell>
          <cell r="S24">
            <v>5402</v>
          </cell>
          <cell r="V24">
            <v>114088.5</v>
          </cell>
          <cell r="W24">
            <v>157773.15</v>
          </cell>
          <cell r="X24">
            <v>19375.650000000001</v>
          </cell>
          <cell r="Y24">
            <v>161493.92000000001</v>
          </cell>
          <cell r="Z24">
            <v>161493.92000000001</v>
          </cell>
          <cell r="AB24">
            <v>1026</v>
          </cell>
          <cell r="AC24">
            <v>2646</v>
          </cell>
          <cell r="AD24">
            <v>2646</v>
          </cell>
          <cell r="AE24">
            <v>5858.46</v>
          </cell>
          <cell r="AF24">
            <v>15108.66</v>
          </cell>
          <cell r="AG24">
            <v>16219.98</v>
          </cell>
          <cell r="AH24">
            <v>16219.98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119946.96</v>
          </cell>
          <cell r="AQ24">
            <v>172881.81</v>
          </cell>
          <cell r="AR24">
            <v>177713.90000000002</v>
          </cell>
          <cell r="AS24">
            <v>177713.90000000002</v>
          </cell>
        </row>
        <row r="25">
          <cell r="A25">
            <v>515680</v>
          </cell>
          <cell r="C25" t="str">
            <v>Beansheaf Pre-School</v>
          </cell>
          <cell r="D25" t="str">
            <v>Pre School</v>
          </cell>
          <cell r="G25">
            <v>4.5</v>
          </cell>
          <cell r="H25">
            <v>0</v>
          </cell>
          <cell r="I25">
            <v>4.5</v>
          </cell>
          <cell r="J25">
            <v>4.6900000000000004</v>
          </cell>
          <cell r="K25">
            <v>0</v>
          </cell>
          <cell r="L25">
            <v>4.6900000000000004</v>
          </cell>
          <cell r="M25">
            <v>12400.3</v>
          </cell>
          <cell r="N25">
            <v>10266</v>
          </cell>
          <cell r="O25">
            <v>1497.1999999999998</v>
          </cell>
          <cell r="P25">
            <v>10095</v>
          </cell>
          <cell r="Q25">
            <v>1873.4</v>
          </cell>
          <cell r="R25">
            <v>11968.4</v>
          </cell>
          <cell r="S25">
            <v>-637.09999999999854</v>
          </cell>
          <cell r="V25">
            <v>55801.35</v>
          </cell>
          <cell r="W25">
            <v>52934.400000000001</v>
          </cell>
          <cell r="X25">
            <v>0</v>
          </cell>
          <cell r="Y25">
            <v>56131.796000000002</v>
          </cell>
          <cell r="Z25">
            <v>56131.796000000002</v>
          </cell>
          <cell r="AB25">
            <v>3249</v>
          </cell>
          <cell r="AC25">
            <v>2265</v>
          </cell>
          <cell r="AD25">
            <v>2265</v>
          </cell>
          <cell r="AE25">
            <v>18551.79</v>
          </cell>
          <cell r="AF25">
            <v>12933.15</v>
          </cell>
          <cell r="AG25">
            <v>13884.449999999999</v>
          </cell>
          <cell r="AH25">
            <v>13884.449999999999</v>
          </cell>
          <cell r="AI25">
            <v>4089.6685714285713</v>
          </cell>
          <cell r="AJ25">
            <v>3552</v>
          </cell>
          <cell r="AK25">
            <v>3552</v>
          </cell>
          <cell r="AL25">
            <v>7156.92</v>
          </cell>
          <cell r="AM25">
            <v>6109.44</v>
          </cell>
          <cell r="AN25">
            <v>6109.44</v>
          </cell>
          <cell r="AO25">
            <v>5825.28</v>
          </cell>
          <cell r="AP25">
            <v>81510.06</v>
          </cell>
          <cell r="AQ25">
            <v>71976.990000000005</v>
          </cell>
          <cell r="AR25">
            <v>76125.686000000002</v>
          </cell>
          <cell r="AS25">
            <v>75841.525999999998</v>
          </cell>
        </row>
        <row r="26">
          <cell r="A26">
            <v>519865</v>
          </cell>
          <cell r="C26" t="str">
            <v>Beenham Community Pre-School</v>
          </cell>
          <cell r="D26" t="str">
            <v>Pre School</v>
          </cell>
          <cell r="G26">
            <v>4.5</v>
          </cell>
          <cell r="H26">
            <v>0</v>
          </cell>
          <cell r="I26">
            <v>4.5</v>
          </cell>
          <cell r="J26">
            <v>4.6900000000000004</v>
          </cell>
          <cell r="K26">
            <v>0</v>
          </cell>
          <cell r="L26">
            <v>4.6900000000000004</v>
          </cell>
          <cell r="M26">
            <v>16111.799999999997</v>
          </cell>
          <cell r="N26">
            <v>10447.200000000001</v>
          </cell>
          <cell r="O26">
            <v>3646.2</v>
          </cell>
          <cell r="P26">
            <v>11298</v>
          </cell>
          <cell r="Q26">
            <v>3589.2</v>
          </cell>
          <cell r="R26">
            <v>14887.2</v>
          </cell>
          <cell r="S26">
            <v>-2018.399999999996</v>
          </cell>
          <cell r="V26">
            <v>72503.099999999991</v>
          </cell>
          <cell r="W26">
            <v>63420.3</v>
          </cell>
          <cell r="X26">
            <v>0</v>
          </cell>
          <cell r="Y26">
            <v>69820.968000000008</v>
          </cell>
          <cell r="Z26">
            <v>69820.968000000008</v>
          </cell>
          <cell r="AB26">
            <v>533.4</v>
          </cell>
          <cell r="AC26">
            <v>670.8</v>
          </cell>
          <cell r="AD26">
            <v>670.8</v>
          </cell>
          <cell r="AE26">
            <v>3045.7139999999999</v>
          </cell>
          <cell r="AF26">
            <v>3830.2679999999996</v>
          </cell>
          <cell r="AG26">
            <v>4112.0039999999999</v>
          </cell>
          <cell r="AH26">
            <v>4112.0039999999999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75548.813999999984</v>
          </cell>
          <cell r="AQ26">
            <v>67250.567999999999</v>
          </cell>
          <cell r="AR26">
            <v>73932.972000000009</v>
          </cell>
          <cell r="AS26">
            <v>73932.972000000009</v>
          </cell>
        </row>
        <row r="27">
          <cell r="A27">
            <v>654403</v>
          </cell>
          <cell r="C27" t="str">
            <v>Bik Lee Robinson</v>
          </cell>
          <cell r="D27" t="str">
            <v>Childminder</v>
          </cell>
          <cell r="G27">
            <v>4.5</v>
          </cell>
          <cell r="H27">
            <v>0</v>
          </cell>
          <cell r="I27">
            <v>4.5</v>
          </cell>
          <cell r="J27">
            <v>4.6900000000000004</v>
          </cell>
          <cell r="K27">
            <v>0</v>
          </cell>
          <cell r="L27">
            <v>4.6900000000000004</v>
          </cell>
          <cell r="M27">
            <v>1526.5</v>
          </cell>
          <cell r="N27">
            <v>189</v>
          </cell>
          <cell r="O27">
            <v>189</v>
          </cell>
          <cell r="P27">
            <v>360</v>
          </cell>
          <cell r="Q27">
            <v>479.7</v>
          </cell>
          <cell r="R27">
            <v>839.7</v>
          </cell>
          <cell r="S27">
            <v>-1148.5</v>
          </cell>
          <cell r="V27">
            <v>6869.25</v>
          </cell>
          <cell r="W27">
            <v>1701</v>
          </cell>
          <cell r="X27">
            <v>0</v>
          </cell>
          <cell r="Y27">
            <v>3938.1930000000007</v>
          </cell>
          <cell r="Z27">
            <v>3938.1930000000007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6869.25</v>
          </cell>
          <cell r="AQ27">
            <v>1701</v>
          </cell>
          <cell r="AR27">
            <v>3938.1930000000007</v>
          </cell>
          <cell r="AS27">
            <v>3938.1930000000007</v>
          </cell>
        </row>
        <row r="28">
          <cell r="A28">
            <v>540540</v>
          </cell>
          <cell r="C28" t="str">
            <v>Boot Farm Kindergarten</v>
          </cell>
          <cell r="D28" t="str">
            <v>Day Nursery/Ind School</v>
          </cell>
          <cell r="G28">
            <v>4.5</v>
          </cell>
          <cell r="H28">
            <v>0</v>
          </cell>
          <cell r="I28">
            <v>4.5</v>
          </cell>
          <cell r="J28">
            <v>4.6900000000000004</v>
          </cell>
          <cell r="K28">
            <v>0</v>
          </cell>
          <cell r="L28">
            <v>4.6900000000000004</v>
          </cell>
          <cell r="M28">
            <v>14781.75</v>
          </cell>
          <cell r="N28">
            <v>9517</v>
          </cell>
          <cell r="O28">
            <v>4374</v>
          </cell>
          <cell r="P28">
            <v>9922</v>
          </cell>
          <cell r="Q28">
            <v>4746</v>
          </cell>
          <cell r="R28">
            <v>14668</v>
          </cell>
          <cell r="S28">
            <v>-890.75</v>
          </cell>
          <cell r="V28">
            <v>66517.875</v>
          </cell>
          <cell r="W28">
            <v>62509.5</v>
          </cell>
          <cell r="X28">
            <v>0</v>
          </cell>
          <cell r="Y28">
            <v>68792.920000000013</v>
          </cell>
          <cell r="Z28">
            <v>68792.920000000013</v>
          </cell>
          <cell r="AB28">
            <v>1053</v>
          </cell>
          <cell r="AC28">
            <v>606</v>
          </cell>
          <cell r="AD28">
            <v>606</v>
          </cell>
          <cell r="AE28">
            <v>6012.63</v>
          </cell>
          <cell r="AF28">
            <v>3460.2599999999998</v>
          </cell>
          <cell r="AG28">
            <v>3714.7799999999997</v>
          </cell>
          <cell r="AH28">
            <v>3714.7799999999997</v>
          </cell>
          <cell r="AI28">
            <v>191.65714285714284</v>
          </cell>
          <cell r="AJ28">
            <v>0</v>
          </cell>
          <cell r="AK28">
            <v>0</v>
          </cell>
          <cell r="AL28">
            <v>335.4</v>
          </cell>
          <cell r="AM28">
            <v>0</v>
          </cell>
          <cell r="AN28">
            <v>0</v>
          </cell>
          <cell r="AO28">
            <v>0</v>
          </cell>
          <cell r="AP28">
            <v>72865.904999999999</v>
          </cell>
          <cell r="AQ28">
            <v>65969.759999999995</v>
          </cell>
          <cell r="AR28">
            <v>72507.700000000012</v>
          </cell>
          <cell r="AS28">
            <v>72507.700000000012</v>
          </cell>
        </row>
        <row r="29">
          <cell r="A29">
            <v>540562</v>
          </cell>
          <cell r="C29" t="str">
            <v>Bright Horizons Thatcham Day Nursery and Preschool</v>
          </cell>
          <cell r="D29" t="str">
            <v>Day Nursery/Ind School</v>
          </cell>
          <cell r="G29">
            <v>4.5</v>
          </cell>
          <cell r="H29">
            <v>0</v>
          </cell>
          <cell r="I29">
            <v>4.5</v>
          </cell>
          <cell r="J29">
            <v>4.6900000000000004</v>
          </cell>
          <cell r="K29">
            <v>0</v>
          </cell>
          <cell r="L29">
            <v>4.6900000000000004</v>
          </cell>
          <cell r="M29">
            <v>0</v>
          </cell>
          <cell r="S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</row>
        <row r="30">
          <cell r="A30">
            <v>654491</v>
          </cell>
          <cell r="C30" t="str">
            <v>Bright futures Nursery Limited  T/A Newbury Lighthouse Day Nursery</v>
          </cell>
          <cell r="D30" t="str">
            <v>Day Nursery/Ind School</v>
          </cell>
          <cell r="G30">
            <v>4.5</v>
          </cell>
          <cell r="H30">
            <v>0</v>
          </cell>
          <cell r="I30">
            <v>4.5</v>
          </cell>
          <cell r="J30">
            <v>4.6900000000000004</v>
          </cell>
          <cell r="K30">
            <v>0</v>
          </cell>
          <cell r="L30">
            <v>4.6900000000000004</v>
          </cell>
          <cell r="M30">
            <v>0</v>
          </cell>
          <cell r="S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A31">
            <v>513306</v>
          </cell>
          <cell r="C31" t="str">
            <v>Brightwalton Pre-School Nursery</v>
          </cell>
          <cell r="D31" t="str">
            <v>Day Nursery/Ind School</v>
          </cell>
          <cell r="G31">
            <v>4.5</v>
          </cell>
          <cell r="H31">
            <v>0</v>
          </cell>
          <cell r="I31">
            <v>4.5</v>
          </cell>
          <cell r="J31">
            <v>4.6900000000000004</v>
          </cell>
          <cell r="K31">
            <v>0</v>
          </cell>
          <cell r="L31">
            <v>4.6900000000000004</v>
          </cell>
          <cell r="M31">
            <v>10100.4</v>
          </cell>
          <cell r="N31">
            <v>8447</v>
          </cell>
          <cell r="O31">
            <v>429.2</v>
          </cell>
          <cell r="P31">
            <v>8827.7999999999993</v>
          </cell>
          <cell r="Q31">
            <v>873.59999999999991</v>
          </cell>
          <cell r="R31">
            <v>9701.4</v>
          </cell>
          <cell r="S31">
            <v>-1224.1999999999989</v>
          </cell>
          <cell r="V31">
            <v>45451.799999999996</v>
          </cell>
          <cell r="W31">
            <v>39942.9</v>
          </cell>
          <cell r="X31">
            <v>0</v>
          </cell>
          <cell r="Y31">
            <v>45499.565999999999</v>
          </cell>
          <cell r="Z31">
            <v>45499.565999999999</v>
          </cell>
          <cell r="AB31">
            <v>540</v>
          </cell>
          <cell r="AC31">
            <v>201.6</v>
          </cell>
          <cell r="AD31">
            <v>201.6</v>
          </cell>
          <cell r="AE31">
            <v>3083.4</v>
          </cell>
          <cell r="AF31">
            <v>1151.136</v>
          </cell>
          <cell r="AG31">
            <v>1235.808</v>
          </cell>
          <cell r="AH31">
            <v>1235.808</v>
          </cell>
          <cell r="AI31">
            <v>0</v>
          </cell>
          <cell r="AJ31">
            <v>534</v>
          </cell>
          <cell r="AK31">
            <v>534</v>
          </cell>
          <cell r="AL31">
            <v>0</v>
          </cell>
          <cell r="AM31">
            <v>918.48</v>
          </cell>
          <cell r="AN31">
            <v>918.48</v>
          </cell>
          <cell r="AO31">
            <v>875.76</v>
          </cell>
          <cell r="AP31">
            <v>48535.199999999997</v>
          </cell>
          <cell r="AQ31">
            <v>42012.516000000003</v>
          </cell>
          <cell r="AR31">
            <v>47653.853999999999</v>
          </cell>
          <cell r="AS31">
            <v>47611.133999999998</v>
          </cell>
        </row>
        <row r="32">
          <cell r="A32">
            <v>513230</v>
          </cell>
          <cell r="C32" t="str">
            <v>Brockhurst and Marlston House Schools</v>
          </cell>
          <cell r="D32" t="str">
            <v>Day Nursery/Ind School</v>
          </cell>
          <cell r="E32">
            <v>1</v>
          </cell>
          <cell r="F32">
            <v>1</v>
          </cell>
          <cell r="G32">
            <v>4.5</v>
          </cell>
          <cell r="H32">
            <v>0.63</v>
          </cell>
          <cell r="I32">
            <v>5.13</v>
          </cell>
          <cell r="J32">
            <v>4.6900000000000004</v>
          </cell>
          <cell r="K32">
            <v>0.63</v>
          </cell>
          <cell r="L32">
            <v>5.32</v>
          </cell>
          <cell r="M32">
            <v>7184.9999999999991</v>
          </cell>
          <cell r="N32">
            <v>15232</v>
          </cell>
          <cell r="O32">
            <v>5172</v>
          </cell>
          <cell r="P32">
            <v>11517</v>
          </cell>
          <cell r="Q32">
            <v>3567</v>
          </cell>
          <cell r="R32">
            <v>15084</v>
          </cell>
          <cell r="S32">
            <v>13219</v>
          </cell>
          <cell r="V32">
            <v>36859.049999999996</v>
          </cell>
          <cell r="W32">
            <v>104672.52</v>
          </cell>
          <cell r="X32">
            <v>12854.52</v>
          </cell>
          <cell r="Y32">
            <v>80246.880000000005</v>
          </cell>
          <cell r="Z32">
            <v>80246.880000000005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36859.049999999996</v>
          </cell>
          <cell r="AQ32">
            <v>104672.52</v>
          </cell>
          <cell r="AR32">
            <v>80246.880000000005</v>
          </cell>
          <cell r="AS32">
            <v>80246.880000000005</v>
          </cell>
        </row>
        <row r="33">
          <cell r="A33">
            <v>558975</v>
          </cell>
          <cell r="C33" t="str">
            <v>Busy Bees Day Nursery at Newbury</v>
          </cell>
          <cell r="D33" t="str">
            <v>Day Nursery/Ind School</v>
          </cell>
          <cell r="G33">
            <v>4.5</v>
          </cell>
          <cell r="H33">
            <v>0</v>
          </cell>
          <cell r="I33">
            <v>4.5</v>
          </cell>
          <cell r="J33">
            <v>4.6900000000000004</v>
          </cell>
          <cell r="K33">
            <v>0</v>
          </cell>
          <cell r="L33">
            <v>4.6900000000000004</v>
          </cell>
          <cell r="M33">
            <v>32841.4</v>
          </cell>
          <cell r="N33">
            <v>20313.599999999999</v>
          </cell>
          <cell r="O33">
            <v>12780</v>
          </cell>
          <cell r="P33">
            <v>19392.599999999999</v>
          </cell>
          <cell r="Q33">
            <v>13133.4</v>
          </cell>
          <cell r="R33">
            <v>32526</v>
          </cell>
          <cell r="S33">
            <v>252.19999999999709</v>
          </cell>
          <cell r="V33">
            <v>147786.30000000002</v>
          </cell>
          <cell r="W33">
            <v>148921.19999999998</v>
          </cell>
          <cell r="X33">
            <v>0</v>
          </cell>
          <cell r="Y33">
            <v>152546.94</v>
          </cell>
          <cell r="Z33">
            <v>152546.94</v>
          </cell>
          <cell r="AB33">
            <v>911.99999999999989</v>
          </cell>
          <cell r="AC33">
            <v>1065</v>
          </cell>
          <cell r="AD33">
            <v>1065</v>
          </cell>
          <cell r="AE33">
            <v>5207.5199999999995</v>
          </cell>
          <cell r="AF33">
            <v>6081.15</v>
          </cell>
          <cell r="AG33">
            <v>6528.45</v>
          </cell>
          <cell r="AH33">
            <v>6528.45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152993.82</v>
          </cell>
          <cell r="AQ33">
            <v>155002.34999999998</v>
          </cell>
          <cell r="AR33">
            <v>159075.39000000001</v>
          </cell>
          <cell r="AS33">
            <v>159075.39000000001</v>
          </cell>
        </row>
        <row r="34">
          <cell r="A34">
            <v>654489</v>
          </cell>
          <cell r="C34" t="str">
            <v>Caroline Rosier</v>
          </cell>
          <cell r="D34" t="str">
            <v>Childminder</v>
          </cell>
          <cell r="G34">
            <v>4.5</v>
          </cell>
          <cell r="H34">
            <v>0</v>
          </cell>
          <cell r="I34">
            <v>4.5</v>
          </cell>
          <cell r="J34">
            <v>4.6900000000000004</v>
          </cell>
          <cell r="K34">
            <v>0</v>
          </cell>
          <cell r="L34">
            <v>4.6900000000000004</v>
          </cell>
          <cell r="M34">
            <v>366</v>
          </cell>
          <cell r="S34">
            <v>-366</v>
          </cell>
          <cell r="V34">
            <v>1647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1647</v>
          </cell>
          <cell r="AQ34">
            <v>0</v>
          </cell>
          <cell r="AR34">
            <v>0</v>
          </cell>
          <cell r="AS34">
            <v>0</v>
          </cell>
        </row>
        <row r="35">
          <cell r="A35">
            <v>540611</v>
          </cell>
          <cell r="C35" t="str">
            <v>Catherine Nash</v>
          </cell>
          <cell r="D35" t="str">
            <v>Childminder</v>
          </cell>
          <cell r="G35">
            <v>4.5</v>
          </cell>
          <cell r="H35">
            <v>0</v>
          </cell>
          <cell r="I35">
            <v>4.5</v>
          </cell>
          <cell r="J35">
            <v>4.6900000000000004</v>
          </cell>
          <cell r="K35">
            <v>0</v>
          </cell>
          <cell r="L35">
            <v>4.6900000000000004</v>
          </cell>
          <cell r="M35">
            <v>742.2</v>
          </cell>
          <cell r="N35">
            <v>303</v>
          </cell>
          <cell r="O35">
            <v>570</v>
          </cell>
          <cell r="P35">
            <v>474</v>
          </cell>
          <cell r="Q35">
            <v>570</v>
          </cell>
          <cell r="R35">
            <v>1044</v>
          </cell>
          <cell r="S35">
            <v>130.79999999999995</v>
          </cell>
          <cell r="V35">
            <v>3339.9</v>
          </cell>
          <cell r="W35">
            <v>3928.5</v>
          </cell>
          <cell r="X35">
            <v>0</v>
          </cell>
          <cell r="Y35">
            <v>4896.3600000000006</v>
          </cell>
          <cell r="Z35">
            <v>4896.3600000000006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3339.9</v>
          </cell>
          <cell r="AQ35">
            <v>3928.5</v>
          </cell>
          <cell r="AR35">
            <v>4896.3600000000006</v>
          </cell>
          <cell r="AS35">
            <v>4896.3600000000006</v>
          </cell>
        </row>
        <row r="36">
          <cell r="C36" t="str">
            <v>Cedars Day Nursery and Pre-School</v>
          </cell>
          <cell r="G36">
            <v>4.5</v>
          </cell>
          <cell r="H36">
            <v>0</v>
          </cell>
          <cell r="I36">
            <v>4.5</v>
          </cell>
          <cell r="J36">
            <v>4.6900000000000004</v>
          </cell>
          <cell r="K36">
            <v>0</v>
          </cell>
          <cell r="L36">
            <v>4.5</v>
          </cell>
          <cell r="M36">
            <v>0</v>
          </cell>
          <cell r="N36">
            <v>804</v>
          </cell>
          <cell r="O36">
            <v>0</v>
          </cell>
          <cell r="P36">
            <v>672</v>
          </cell>
          <cell r="Q36">
            <v>0</v>
          </cell>
          <cell r="R36">
            <v>672</v>
          </cell>
          <cell r="S36">
            <v>804</v>
          </cell>
          <cell r="V36">
            <v>0</v>
          </cell>
          <cell r="W36">
            <v>3618</v>
          </cell>
          <cell r="X36">
            <v>0</v>
          </cell>
          <cell r="Y36">
            <v>3024</v>
          </cell>
          <cell r="Z36">
            <v>3024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3618</v>
          </cell>
          <cell r="AR36">
            <v>3024</v>
          </cell>
          <cell r="AS36">
            <v>3024</v>
          </cell>
        </row>
        <row r="37">
          <cell r="A37">
            <v>654411</v>
          </cell>
          <cell r="C37" t="str">
            <v>Charlie Wise</v>
          </cell>
          <cell r="D37" t="str">
            <v>Childminder</v>
          </cell>
          <cell r="G37">
            <v>4.5</v>
          </cell>
          <cell r="H37">
            <v>0</v>
          </cell>
          <cell r="I37">
            <v>4.5</v>
          </cell>
          <cell r="J37">
            <v>4.6900000000000004</v>
          </cell>
          <cell r="K37">
            <v>0</v>
          </cell>
          <cell r="L37">
            <v>4.6900000000000004</v>
          </cell>
          <cell r="M37">
            <v>5115</v>
          </cell>
          <cell r="N37">
            <v>2466</v>
          </cell>
          <cell r="O37">
            <v>1725</v>
          </cell>
          <cell r="P37">
            <v>3150</v>
          </cell>
          <cell r="Q37">
            <v>2580</v>
          </cell>
          <cell r="R37">
            <v>5730</v>
          </cell>
          <cell r="S37">
            <v>-924</v>
          </cell>
          <cell r="V37">
            <v>23017.5</v>
          </cell>
          <cell r="W37">
            <v>18859.5</v>
          </cell>
          <cell r="X37">
            <v>0</v>
          </cell>
          <cell r="Y37">
            <v>26873.7</v>
          </cell>
          <cell r="Z37">
            <v>26873.7</v>
          </cell>
          <cell r="AB37">
            <v>387</v>
          </cell>
          <cell r="AC37">
            <v>705</v>
          </cell>
          <cell r="AD37">
            <v>705</v>
          </cell>
          <cell r="AE37">
            <v>2209.77</v>
          </cell>
          <cell r="AF37">
            <v>4025.55</v>
          </cell>
          <cell r="AG37">
            <v>4321.6499999999996</v>
          </cell>
          <cell r="AH37">
            <v>4321.6499999999996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25227.27</v>
          </cell>
          <cell r="AQ37">
            <v>22885.05</v>
          </cell>
          <cell r="AR37">
            <v>31195.35</v>
          </cell>
          <cell r="AS37">
            <v>31195.35</v>
          </cell>
        </row>
        <row r="38">
          <cell r="A38">
            <v>654440</v>
          </cell>
          <cell r="C38" t="str">
            <v>Charmaine Caulfield</v>
          </cell>
          <cell r="D38" t="str">
            <v>Childminder</v>
          </cell>
          <cell r="G38">
            <v>4.5</v>
          </cell>
          <cell r="H38">
            <v>0</v>
          </cell>
          <cell r="I38">
            <v>4.5</v>
          </cell>
          <cell r="J38">
            <v>4.6900000000000004</v>
          </cell>
          <cell r="K38">
            <v>0</v>
          </cell>
          <cell r="L38">
            <v>4.6900000000000004</v>
          </cell>
          <cell r="M38">
            <v>2226</v>
          </cell>
          <cell r="N38">
            <v>360</v>
          </cell>
          <cell r="O38">
            <v>2533.5</v>
          </cell>
          <cell r="P38">
            <v>360</v>
          </cell>
          <cell r="Q38">
            <v>2346</v>
          </cell>
          <cell r="R38">
            <v>2706</v>
          </cell>
          <cell r="S38">
            <v>667.5</v>
          </cell>
          <cell r="V38">
            <v>10017</v>
          </cell>
          <cell r="W38">
            <v>13020.75</v>
          </cell>
          <cell r="X38">
            <v>0</v>
          </cell>
          <cell r="Y38">
            <v>12691.140000000001</v>
          </cell>
          <cell r="Z38">
            <v>12691.140000000001</v>
          </cell>
          <cell r="AB38">
            <v>633</v>
          </cell>
          <cell r="AC38">
            <v>1902</v>
          </cell>
          <cell r="AD38">
            <v>1902</v>
          </cell>
          <cell r="AE38">
            <v>3614.43</v>
          </cell>
          <cell r="AF38">
            <v>10860.42</v>
          </cell>
          <cell r="AG38">
            <v>11659.26</v>
          </cell>
          <cell r="AH38">
            <v>11659.26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13631.43</v>
          </cell>
          <cell r="AQ38">
            <v>23881.17</v>
          </cell>
          <cell r="AR38">
            <v>24350.400000000001</v>
          </cell>
          <cell r="AS38">
            <v>24350.400000000001</v>
          </cell>
        </row>
        <row r="39">
          <cell r="A39">
            <v>523273</v>
          </cell>
          <cell r="C39" t="str">
            <v>Chieveley Pre-School Committee</v>
          </cell>
          <cell r="D39" t="str">
            <v>Pre School</v>
          </cell>
          <cell r="E39">
            <v>1</v>
          </cell>
          <cell r="F39">
            <v>1</v>
          </cell>
          <cell r="G39">
            <v>4.5</v>
          </cell>
          <cell r="H39">
            <v>0.63</v>
          </cell>
          <cell r="I39">
            <v>5.13</v>
          </cell>
          <cell r="J39">
            <v>4.6900000000000004</v>
          </cell>
          <cell r="K39">
            <v>0.63</v>
          </cell>
          <cell r="L39">
            <v>5.32</v>
          </cell>
          <cell r="M39">
            <v>14046.9</v>
          </cell>
          <cell r="N39">
            <v>5187.8</v>
          </cell>
          <cell r="O39">
            <v>1493.5500000000002</v>
          </cell>
          <cell r="P39">
            <v>8317.6</v>
          </cell>
          <cell r="Q39">
            <v>2640.75</v>
          </cell>
          <cell r="R39">
            <v>10958.35</v>
          </cell>
          <cell r="S39">
            <v>-7365.5499999999993</v>
          </cell>
          <cell r="V39">
            <v>63211.049999999996</v>
          </cell>
          <cell r="W39">
            <v>34275.325499999999</v>
          </cell>
          <cell r="X39">
            <v>4209.2505000000001</v>
          </cell>
          <cell r="Y39">
            <v>58298.422000000006</v>
          </cell>
          <cell r="Z39">
            <v>58298.422000000006</v>
          </cell>
          <cell r="AB39">
            <v>744.09999999999991</v>
          </cell>
          <cell r="AC39">
            <v>1026</v>
          </cell>
          <cell r="AD39">
            <v>1026</v>
          </cell>
          <cell r="AE39">
            <v>4248.8109999999997</v>
          </cell>
          <cell r="AF39">
            <v>5858.46</v>
          </cell>
          <cell r="AG39">
            <v>6289.38</v>
          </cell>
          <cell r="AH39">
            <v>6289.38</v>
          </cell>
          <cell r="AI39">
            <v>1075.1474285714287</v>
          </cell>
          <cell r="AJ39">
            <v>228</v>
          </cell>
          <cell r="AK39">
            <v>228</v>
          </cell>
          <cell r="AL39">
            <v>1881.508</v>
          </cell>
          <cell r="AM39">
            <v>392.15999999999997</v>
          </cell>
          <cell r="AN39">
            <v>392.15999999999997</v>
          </cell>
          <cell r="AO39">
            <v>373.91999999999996</v>
          </cell>
          <cell r="AP39">
            <v>69341.368999999992</v>
          </cell>
          <cell r="AQ39">
            <v>40525.945500000002</v>
          </cell>
          <cell r="AR39">
            <v>64979.962000000007</v>
          </cell>
          <cell r="AS39">
            <v>64961.722000000009</v>
          </cell>
        </row>
        <row r="40">
          <cell r="A40">
            <v>654492</v>
          </cell>
          <cell r="C40" t="str">
            <v>Chloe Goulding</v>
          </cell>
          <cell r="D40" t="str">
            <v>Childminder</v>
          </cell>
          <cell r="G40">
            <v>4.5</v>
          </cell>
          <cell r="H40">
            <v>0</v>
          </cell>
          <cell r="I40">
            <v>4.5</v>
          </cell>
          <cell r="J40">
            <v>4.6900000000000004</v>
          </cell>
          <cell r="K40">
            <v>0</v>
          </cell>
          <cell r="L40">
            <v>4.6900000000000004</v>
          </cell>
          <cell r="M40">
            <v>769.5</v>
          </cell>
          <cell r="N40">
            <v>37.799999999999997</v>
          </cell>
          <cell r="O40">
            <v>399</v>
          </cell>
          <cell r="P40">
            <v>37.799999999999997</v>
          </cell>
          <cell r="Q40">
            <v>462</v>
          </cell>
          <cell r="R40">
            <v>499.8</v>
          </cell>
          <cell r="S40">
            <v>-332.7</v>
          </cell>
          <cell r="V40">
            <v>3462.75</v>
          </cell>
          <cell r="W40">
            <v>1965.6000000000001</v>
          </cell>
          <cell r="X40">
            <v>0</v>
          </cell>
          <cell r="Y40">
            <v>2344.0620000000004</v>
          </cell>
          <cell r="Z40">
            <v>2344.0620000000004</v>
          </cell>
          <cell r="AB40">
            <v>417.00000000000006</v>
          </cell>
          <cell r="AC40">
            <v>0</v>
          </cell>
          <cell r="AD40">
            <v>0</v>
          </cell>
          <cell r="AE40">
            <v>2381.0700000000002</v>
          </cell>
          <cell r="AF40">
            <v>0</v>
          </cell>
          <cell r="AG40">
            <v>0</v>
          </cell>
          <cell r="AH40">
            <v>0</v>
          </cell>
          <cell r="AI40">
            <v>212.29714285714286</v>
          </cell>
          <cell r="AJ40">
            <v>37.799999999999997</v>
          </cell>
          <cell r="AK40">
            <v>37.799999999999997</v>
          </cell>
          <cell r="AL40">
            <v>371.52</v>
          </cell>
          <cell r="AM40">
            <v>65.015999999999991</v>
          </cell>
          <cell r="AN40">
            <v>65.015999999999991</v>
          </cell>
          <cell r="AO40">
            <v>61.99199999999999</v>
          </cell>
          <cell r="AP40">
            <v>6215.34</v>
          </cell>
          <cell r="AQ40">
            <v>2030.6160000000002</v>
          </cell>
          <cell r="AR40">
            <v>2409.0780000000004</v>
          </cell>
          <cell r="AS40">
            <v>2406.0540000000005</v>
          </cell>
        </row>
        <row r="41">
          <cell r="A41">
            <v>654431</v>
          </cell>
          <cell r="C41" t="str">
            <v>Christine Delahunty</v>
          </cell>
          <cell r="D41" t="str">
            <v>Childminder</v>
          </cell>
          <cell r="G41">
            <v>4.5</v>
          </cell>
          <cell r="H41">
            <v>0</v>
          </cell>
          <cell r="I41">
            <v>4.5</v>
          </cell>
          <cell r="J41">
            <v>4.6900000000000004</v>
          </cell>
          <cell r="K41">
            <v>0</v>
          </cell>
          <cell r="L41">
            <v>4.6900000000000004</v>
          </cell>
          <cell r="M41">
            <v>620.9</v>
          </cell>
          <cell r="N41">
            <v>102.6</v>
          </cell>
          <cell r="O41">
            <v>926.40000000000009</v>
          </cell>
          <cell r="P41">
            <v>0</v>
          </cell>
          <cell r="Q41">
            <v>858</v>
          </cell>
          <cell r="R41">
            <v>858</v>
          </cell>
          <cell r="S41">
            <v>408.1</v>
          </cell>
          <cell r="V41">
            <v>2794.0499999999997</v>
          </cell>
          <cell r="W41">
            <v>4630.5</v>
          </cell>
          <cell r="X41">
            <v>0</v>
          </cell>
          <cell r="Y41">
            <v>4024.0200000000004</v>
          </cell>
          <cell r="Z41">
            <v>4024.0200000000004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2794.0499999999997</v>
          </cell>
          <cell r="AQ41">
            <v>4630.5</v>
          </cell>
          <cell r="AR41">
            <v>4024.0200000000004</v>
          </cell>
          <cell r="AS41">
            <v>4024.0200000000004</v>
          </cell>
        </row>
        <row r="42">
          <cell r="A42">
            <v>654479</v>
          </cell>
          <cell r="C42" t="str">
            <v>Claire Poynter</v>
          </cell>
          <cell r="D42" t="str">
            <v>Childminder</v>
          </cell>
          <cell r="G42">
            <v>4.5</v>
          </cell>
          <cell r="H42">
            <v>0</v>
          </cell>
          <cell r="I42">
            <v>4.5</v>
          </cell>
          <cell r="J42">
            <v>4.6900000000000004</v>
          </cell>
          <cell r="K42">
            <v>0</v>
          </cell>
          <cell r="L42">
            <v>4.6900000000000004</v>
          </cell>
          <cell r="M42">
            <v>0</v>
          </cell>
          <cell r="S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</row>
        <row r="43">
          <cell r="A43">
            <v>514442</v>
          </cell>
          <cell r="C43" t="str">
            <v>Cold Ash Pre-School</v>
          </cell>
          <cell r="D43" t="str">
            <v>Pre School</v>
          </cell>
          <cell r="G43">
            <v>4.5</v>
          </cell>
          <cell r="H43">
            <v>0</v>
          </cell>
          <cell r="I43">
            <v>4.5</v>
          </cell>
          <cell r="J43">
            <v>4.6900000000000004</v>
          </cell>
          <cell r="K43">
            <v>0</v>
          </cell>
          <cell r="L43">
            <v>4.6900000000000004</v>
          </cell>
          <cell r="M43">
            <v>19419.150000000001</v>
          </cell>
          <cell r="N43">
            <v>15205.199999999999</v>
          </cell>
          <cell r="O43">
            <v>2335.8500000000004</v>
          </cell>
          <cell r="P43">
            <v>15620.55</v>
          </cell>
          <cell r="Q43">
            <v>2775.25</v>
          </cell>
          <cell r="R43">
            <v>18395.8</v>
          </cell>
          <cell r="S43">
            <v>-1878.1000000000022</v>
          </cell>
          <cell r="V43">
            <v>87386.175000000003</v>
          </cell>
          <cell r="W43">
            <v>78934.724999999991</v>
          </cell>
          <cell r="X43">
            <v>0</v>
          </cell>
          <cell r="Y43">
            <v>86276.302000000011</v>
          </cell>
          <cell r="Z43">
            <v>86276.302000000011</v>
          </cell>
          <cell r="AB43">
            <v>0</v>
          </cell>
          <cell r="AC43">
            <v>532.79999999999995</v>
          </cell>
          <cell r="AD43">
            <v>532.79999999999995</v>
          </cell>
          <cell r="AE43">
            <v>0</v>
          </cell>
          <cell r="AF43">
            <v>3042.2879999999996</v>
          </cell>
          <cell r="AG43">
            <v>3266.0639999999999</v>
          </cell>
          <cell r="AH43">
            <v>3266.0639999999999</v>
          </cell>
          <cell r="AI43">
            <v>1097.2617142857143</v>
          </cell>
          <cell r="AJ43">
            <v>366</v>
          </cell>
          <cell r="AK43">
            <v>366</v>
          </cell>
          <cell r="AL43">
            <v>1920.2080000000001</v>
          </cell>
          <cell r="AM43">
            <v>629.52</v>
          </cell>
          <cell r="AN43">
            <v>629.52</v>
          </cell>
          <cell r="AO43">
            <v>600.24</v>
          </cell>
          <cell r="AP43">
            <v>89306.383000000002</v>
          </cell>
          <cell r="AQ43">
            <v>82606.532999999996</v>
          </cell>
          <cell r="AR43">
            <v>90171.886000000013</v>
          </cell>
          <cell r="AS43">
            <v>90142.606000000014</v>
          </cell>
        </row>
        <row r="44">
          <cell r="A44">
            <v>519310</v>
          </cell>
          <cell r="C44" t="str">
            <v>Compton Pre-School</v>
          </cell>
          <cell r="D44" t="str">
            <v>Pre School</v>
          </cell>
          <cell r="E44">
            <v>1</v>
          </cell>
          <cell r="F44">
            <v>1</v>
          </cell>
          <cell r="G44">
            <v>4.5</v>
          </cell>
          <cell r="H44">
            <v>0.63</v>
          </cell>
          <cell r="I44">
            <v>5.13</v>
          </cell>
          <cell r="J44">
            <v>4.6900000000000004</v>
          </cell>
          <cell r="K44">
            <v>0.63</v>
          </cell>
          <cell r="L44">
            <v>5.32</v>
          </cell>
          <cell r="M44">
            <v>12154.800000000001</v>
          </cell>
          <cell r="N44">
            <v>6829.2000000000007</v>
          </cell>
          <cell r="O44">
            <v>1563</v>
          </cell>
          <cell r="P44">
            <v>6481.8</v>
          </cell>
          <cell r="Q44">
            <v>2034</v>
          </cell>
          <cell r="R44">
            <v>8515.7999999999993</v>
          </cell>
          <cell r="S44">
            <v>-3762.6000000000004</v>
          </cell>
          <cell r="V44">
            <v>54696.600000000006</v>
          </cell>
          <cell r="W44">
            <v>43051.986000000004</v>
          </cell>
          <cell r="X44">
            <v>5287.0860000000002</v>
          </cell>
          <cell r="Y44">
            <v>45304.055999999997</v>
          </cell>
          <cell r="Z44">
            <v>45304.055999999997</v>
          </cell>
          <cell r="AB44">
            <v>1722.0000000000002</v>
          </cell>
          <cell r="AC44">
            <v>1902</v>
          </cell>
          <cell r="AD44">
            <v>1902</v>
          </cell>
          <cell r="AE44">
            <v>9832.6200000000008</v>
          </cell>
          <cell r="AF44">
            <v>10860.42</v>
          </cell>
          <cell r="AG44">
            <v>11659.26</v>
          </cell>
          <cell r="AH44">
            <v>11659.26</v>
          </cell>
          <cell r="AI44">
            <v>2388.3428571428572</v>
          </cell>
          <cell r="AJ44">
            <v>1518</v>
          </cell>
          <cell r="AK44">
            <v>1518</v>
          </cell>
          <cell r="AL44">
            <v>4179.6000000000004</v>
          </cell>
          <cell r="AM44">
            <v>2610.96</v>
          </cell>
          <cell r="AN44">
            <v>2610.96</v>
          </cell>
          <cell r="AO44">
            <v>2489.52</v>
          </cell>
          <cell r="AP44">
            <v>68708.820000000007</v>
          </cell>
          <cell r="AQ44">
            <v>56523.366000000009</v>
          </cell>
          <cell r="AR44">
            <v>59574.275999999998</v>
          </cell>
          <cell r="AS44">
            <v>59452.835999999996</v>
          </cell>
        </row>
        <row r="45">
          <cell r="A45">
            <v>517074</v>
          </cell>
          <cell r="C45" t="str">
            <v>Crabtree Pre-School</v>
          </cell>
          <cell r="D45" t="str">
            <v>Pre School</v>
          </cell>
          <cell r="G45">
            <v>4.5</v>
          </cell>
          <cell r="H45">
            <v>0</v>
          </cell>
          <cell r="I45">
            <v>4.5</v>
          </cell>
          <cell r="J45">
            <v>4.6900000000000004</v>
          </cell>
          <cell r="K45">
            <v>0</v>
          </cell>
          <cell r="L45">
            <v>4.6900000000000004</v>
          </cell>
          <cell r="M45">
            <v>11446</v>
          </cell>
          <cell r="N45">
            <v>6913.2000000000007</v>
          </cell>
          <cell r="O45">
            <v>2113.1999999999998</v>
          </cell>
          <cell r="P45">
            <v>6426.6</v>
          </cell>
          <cell r="Q45">
            <v>2307</v>
          </cell>
          <cell r="R45">
            <v>8733.6</v>
          </cell>
          <cell r="S45">
            <v>-2419.5999999999985</v>
          </cell>
          <cell r="V45">
            <v>51507</v>
          </cell>
          <cell r="W45">
            <v>40618.800000000003</v>
          </cell>
          <cell r="X45">
            <v>0</v>
          </cell>
          <cell r="Y45">
            <v>40960.584000000003</v>
          </cell>
          <cell r="Z45">
            <v>40960.584000000003</v>
          </cell>
          <cell r="AB45">
            <v>570</v>
          </cell>
          <cell r="AC45">
            <v>1201.4000000000001</v>
          </cell>
          <cell r="AD45">
            <v>1201.4000000000001</v>
          </cell>
          <cell r="AE45">
            <v>3254.7</v>
          </cell>
          <cell r="AF45">
            <v>6859.9940000000006</v>
          </cell>
          <cell r="AG45">
            <v>7364.5820000000003</v>
          </cell>
          <cell r="AH45">
            <v>7364.5820000000003</v>
          </cell>
          <cell r="AI45">
            <v>919.95428571428579</v>
          </cell>
          <cell r="AJ45">
            <v>877.8</v>
          </cell>
          <cell r="AK45">
            <v>877.8</v>
          </cell>
          <cell r="AL45">
            <v>1609.92</v>
          </cell>
          <cell r="AM45">
            <v>1509.8159999999998</v>
          </cell>
          <cell r="AN45">
            <v>1509.8159999999998</v>
          </cell>
          <cell r="AO45">
            <v>1439.5919999999999</v>
          </cell>
          <cell r="AP45">
            <v>56371.619999999995</v>
          </cell>
          <cell r="AQ45">
            <v>48988.61</v>
          </cell>
          <cell r="AR45">
            <v>49834.982000000004</v>
          </cell>
          <cell r="AS45">
            <v>49764.758000000002</v>
          </cell>
        </row>
        <row r="46">
          <cell r="A46">
            <v>654416</v>
          </cell>
          <cell r="C46" t="str">
            <v>Dawn Hutchins</v>
          </cell>
          <cell r="D46" t="str">
            <v>Childminder</v>
          </cell>
          <cell r="G46">
            <v>4.5</v>
          </cell>
          <cell r="H46">
            <v>0</v>
          </cell>
          <cell r="I46">
            <v>4.5</v>
          </cell>
          <cell r="J46">
            <v>4.6900000000000004</v>
          </cell>
          <cell r="K46">
            <v>0</v>
          </cell>
          <cell r="L46">
            <v>4.6900000000000004</v>
          </cell>
          <cell r="M46">
            <v>708</v>
          </cell>
          <cell r="N46">
            <v>189</v>
          </cell>
          <cell r="O46">
            <v>189</v>
          </cell>
          <cell r="P46">
            <v>360</v>
          </cell>
          <cell r="Q46">
            <v>360</v>
          </cell>
          <cell r="R46">
            <v>720</v>
          </cell>
          <cell r="S46">
            <v>-330</v>
          </cell>
          <cell r="V46">
            <v>3186</v>
          </cell>
          <cell r="W46">
            <v>1701</v>
          </cell>
          <cell r="X46">
            <v>0</v>
          </cell>
          <cell r="Y46">
            <v>3376.8</v>
          </cell>
          <cell r="Z46">
            <v>3376.8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3186</v>
          </cell>
          <cell r="AQ46">
            <v>1701</v>
          </cell>
          <cell r="AR46">
            <v>3376.8</v>
          </cell>
          <cell r="AS46">
            <v>3376.8</v>
          </cell>
        </row>
        <row r="47">
          <cell r="A47">
            <v>654394</v>
          </cell>
          <cell r="C47" t="str">
            <v>Deborah Addison</v>
          </cell>
          <cell r="D47" t="str">
            <v>Childminder</v>
          </cell>
          <cell r="G47">
            <v>4.5</v>
          </cell>
          <cell r="H47">
            <v>0</v>
          </cell>
          <cell r="I47">
            <v>4.5</v>
          </cell>
          <cell r="J47">
            <v>4.6900000000000004</v>
          </cell>
          <cell r="K47">
            <v>0</v>
          </cell>
          <cell r="L47">
            <v>4.6900000000000004</v>
          </cell>
          <cell r="M47">
            <v>0</v>
          </cell>
          <cell r="N47">
            <v>171</v>
          </cell>
          <cell r="O47">
            <v>125.4</v>
          </cell>
          <cell r="S47">
            <v>296.39999999999998</v>
          </cell>
          <cell r="V47">
            <v>0</v>
          </cell>
          <cell r="W47">
            <v>1333.8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1333.8</v>
          </cell>
          <cell r="AR47">
            <v>0</v>
          </cell>
          <cell r="AS47">
            <v>0</v>
          </cell>
        </row>
        <row r="48">
          <cell r="A48">
            <v>654413</v>
          </cell>
          <cell r="C48" t="str">
            <v>Denise Kay</v>
          </cell>
          <cell r="D48" t="str">
            <v>Childminder</v>
          </cell>
          <cell r="G48">
            <v>4.5</v>
          </cell>
          <cell r="H48">
            <v>0</v>
          </cell>
          <cell r="I48">
            <v>4.5</v>
          </cell>
          <cell r="J48">
            <v>4.6900000000000004</v>
          </cell>
          <cell r="K48">
            <v>0</v>
          </cell>
          <cell r="L48">
            <v>4.6900000000000004</v>
          </cell>
          <cell r="M48">
            <v>0</v>
          </cell>
          <cell r="N48">
            <v>0</v>
          </cell>
          <cell r="O48">
            <v>0</v>
          </cell>
          <cell r="S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B48">
            <v>135</v>
          </cell>
          <cell r="AC48">
            <v>570</v>
          </cell>
          <cell r="AD48">
            <v>570</v>
          </cell>
          <cell r="AE48">
            <v>770.85</v>
          </cell>
          <cell r="AF48">
            <v>3254.7</v>
          </cell>
          <cell r="AG48">
            <v>3494.1</v>
          </cell>
          <cell r="AH48">
            <v>3494.1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770.85</v>
          </cell>
          <cell r="AQ48">
            <v>3254.7</v>
          </cell>
          <cell r="AR48">
            <v>3494.1</v>
          </cell>
          <cell r="AS48">
            <v>3494.1</v>
          </cell>
        </row>
        <row r="49">
          <cell r="A49">
            <v>654400</v>
          </cell>
          <cell r="C49" t="str">
            <v>Diana Folley</v>
          </cell>
          <cell r="D49" t="str">
            <v>Childminder</v>
          </cell>
          <cell r="G49">
            <v>4.5</v>
          </cell>
          <cell r="H49">
            <v>0</v>
          </cell>
          <cell r="I49">
            <v>4.5</v>
          </cell>
          <cell r="J49">
            <v>4.6900000000000004</v>
          </cell>
          <cell r="K49">
            <v>0</v>
          </cell>
          <cell r="L49">
            <v>4.6900000000000004</v>
          </cell>
          <cell r="M49">
            <v>1430.25</v>
          </cell>
          <cell r="N49">
            <v>0</v>
          </cell>
          <cell r="O49">
            <v>519.75</v>
          </cell>
          <cell r="P49">
            <v>0</v>
          </cell>
          <cell r="Q49">
            <v>990</v>
          </cell>
          <cell r="R49">
            <v>990</v>
          </cell>
          <cell r="S49">
            <v>-910.5</v>
          </cell>
          <cell r="V49">
            <v>6436.125</v>
          </cell>
          <cell r="W49">
            <v>2338.875</v>
          </cell>
          <cell r="X49">
            <v>0</v>
          </cell>
          <cell r="Y49">
            <v>4643.1000000000004</v>
          </cell>
          <cell r="Z49">
            <v>4643.1000000000004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6436.125</v>
          </cell>
          <cell r="AQ49">
            <v>2338.875</v>
          </cell>
          <cell r="AR49">
            <v>4643.1000000000004</v>
          </cell>
          <cell r="AS49">
            <v>4643.1000000000004</v>
          </cell>
        </row>
        <row r="50">
          <cell r="A50">
            <v>540538</v>
          </cell>
          <cell r="C50" t="str">
            <v>Dingley Family &amp; Specialist Early Years Centre</v>
          </cell>
          <cell r="D50" t="str">
            <v>Pre School</v>
          </cell>
          <cell r="G50">
            <v>4.5</v>
          </cell>
          <cell r="H50">
            <v>0</v>
          </cell>
          <cell r="I50">
            <v>4.5</v>
          </cell>
          <cell r="J50">
            <v>4.6900000000000004</v>
          </cell>
          <cell r="K50">
            <v>0</v>
          </cell>
          <cell r="L50">
            <v>4.6900000000000004</v>
          </cell>
          <cell r="M50">
            <v>4787.9000000000005</v>
          </cell>
          <cell r="N50">
            <v>5182.8999999999996</v>
          </cell>
          <cell r="O50">
            <v>418</v>
          </cell>
          <cell r="P50">
            <v>5305.4</v>
          </cell>
          <cell r="Q50">
            <v>418</v>
          </cell>
          <cell r="R50">
            <v>5723.4</v>
          </cell>
          <cell r="S50">
            <v>812.99999999999909</v>
          </cell>
          <cell r="V50">
            <v>21545.550000000003</v>
          </cell>
          <cell r="W50">
            <v>25204.05</v>
          </cell>
          <cell r="X50">
            <v>0</v>
          </cell>
          <cell r="Y50">
            <v>26842.745999999999</v>
          </cell>
          <cell r="Z50">
            <v>26842.745999999999</v>
          </cell>
          <cell r="AB50">
            <v>770.6</v>
          </cell>
          <cell r="AC50">
            <v>474.7</v>
          </cell>
          <cell r="AD50">
            <v>474.7</v>
          </cell>
          <cell r="AE50">
            <v>4400.1260000000002</v>
          </cell>
          <cell r="AF50">
            <v>2710.5369999999998</v>
          </cell>
          <cell r="AG50">
            <v>2909.9110000000001</v>
          </cell>
          <cell r="AH50">
            <v>2909.9110000000001</v>
          </cell>
          <cell r="AI50">
            <v>1663.8788571428572</v>
          </cell>
          <cell r="AJ50">
            <v>1137.5999999999999</v>
          </cell>
          <cell r="AK50">
            <v>1137.5999999999999</v>
          </cell>
          <cell r="AL50">
            <v>2911.788</v>
          </cell>
          <cell r="AM50">
            <v>1956.6719999999998</v>
          </cell>
          <cell r="AN50">
            <v>1956.6719999999998</v>
          </cell>
          <cell r="AO50">
            <v>1865.6639999999998</v>
          </cell>
          <cell r="AP50">
            <v>28857.464000000004</v>
          </cell>
          <cell r="AQ50">
            <v>29871.258999999998</v>
          </cell>
          <cell r="AR50">
            <v>31709.328999999998</v>
          </cell>
          <cell r="AS50">
            <v>31618.321</v>
          </cell>
        </row>
        <row r="51">
          <cell r="A51">
            <v>540585</v>
          </cell>
          <cell r="C51" t="str">
            <v>Donna Folland</v>
          </cell>
          <cell r="D51" t="str">
            <v>Childminder</v>
          </cell>
          <cell r="G51">
            <v>4.5</v>
          </cell>
          <cell r="H51">
            <v>0</v>
          </cell>
          <cell r="I51">
            <v>4.5</v>
          </cell>
          <cell r="J51">
            <v>4.6900000000000004</v>
          </cell>
          <cell r="K51">
            <v>0</v>
          </cell>
          <cell r="L51">
            <v>4.6900000000000004</v>
          </cell>
          <cell r="M51">
            <v>378.50000000000006</v>
          </cell>
          <cell r="N51">
            <v>0</v>
          </cell>
          <cell r="O51">
            <v>31.5</v>
          </cell>
          <cell r="P51">
            <v>0</v>
          </cell>
          <cell r="Q51">
            <v>128.4</v>
          </cell>
          <cell r="R51">
            <v>128.4</v>
          </cell>
          <cell r="S51">
            <v>-347.00000000000006</v>
          </cell>
          <cell r="V51">
            <v>1703.2500000000002</v>
          </cell>
          <cell r="W51">
            <v>141.75</v>
          </cell>
          <cell r="X51">
            <v>0</v>
          </cell>
          <cell r="Y51">
            <v>602.19600000000003</v>
          </cell>
          <cell r="Z51">
            <v>602.19600000000003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1703.2500000000002</v>
          </cell>
          <cell r="AQ51">
            <v>141.75</v>
          </cell>
          <cell r="AR51">
            <v>602.19600000000003</v>
          </cell>
          <cell r="AS51">
            <v>602.19600000000003</v>
          </cell>
        </row>
        <row r="52">
          <cell r="A52">
            <v>654428</v>
          </cell>
          <cell r="C52" t="str">
            <v>Donna Parkin</v>
          </cell>
          <cell r="D52" t="str">
            <v>Childminder</v>
          </cell>
          <cell r="G52">
            <v>4.5</v>
          </cell>
          <cell r="H52">
            <v>0</v>
          </cell>
          <cell r="I52">
            <v>4.5</v>
          </cell>
          <cell r="J52">
            <v>4.6900000000000004</v>
          </cell>
          <cell r="K52">
            <v>0</v>
          </cell>
          <cell r="L52">
            <v>4.6900000000000004</v>
          </cell>
          <cell r="M52">
            <v>366</v>
          </cell>
          <cell r="N52">
            <v>741</v>
          </cell>
          <cell r="O52">
            <v>570</v>
          </cell>
          <cell r="P52">
            <v>399</v>
          </cell>
          <cell r="Q52">
            <v>189</v>
          </cell>
          <cell r="R52">
            <v>588</v>
          </cell>
          <cell r="S52">
            <v>945</v>
          </cell>
          <cell r="V52">
            <v>1647</v>
          </cell>
          <cell r="W52">
            <v>5899.5</v>
          </cell>
          <cell r="X52">
            <v>0</v>
          </cell>
          <cell r="Y52">
            <v>2757.7200000000003</v>
          </cell>
          <cell r="Z52">
            <v>2757.7200000000003</v>
          </cell>
          <cell r="AB52">
            <v>570</v>
          </cell>
          <cell r="AC52">
            <v>0</v>
          </cell>
          <cell r="AD52">
            <v>0</v>
          </cell>
          <cell r="AE52">
            <v>3254.7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570</v>
          </cell>
          <cell r="AK52">
            <v>570</v>
          </cell>
          <cell r="AL52">
            <v>0</v>
          </cell>
          <cell r="AM52">
            <v>980.4</v>
          </cell>
          <cell r="AN52">
            <v>980.4</v>
          </cell>
          <cell r="AO52">
            <v>934.8</v>
          </cell>
          <cell r="AP52">
            <v>4901.7</v>
          </cell>
          <cell r="AQ52">
            <v>6879.9</v>
          </cell>
          <cell r="AR52">
            <v>3738.1200000000003</v>
          </cell>
          <cell r="AS52">
            <v>3692.5200000000004</v>
          </cell>
        </row>
        <row r="53">
          <cell r="A53">
            <v>654410</v>
          </cell>
          <cell r="C53" t="str">
            <v>Doreen Lawrence</v>
          </cell>
          <cell r="D53" t="str">
            <v>Childminder</v>
          </cell>
          <cell r="E53">
            <v>1</v>
          </cell>
          <cell r="F53">
            <v>1</v>
          </cell>
          <cell r="G53">
            <v>4.5</v>
          </cell>
          <cell r="H53">
            <v>0.63</v>
          </cell>
          <cell r="I53">
            <v>5.13</v>
          </cell>
          <cell r="J53">
            <v>4.6900000000000004</v>
          </cell>
          <cell r="K53">
            <v>0.63</v>
          </cell>
          <cell r="L53">
            <v>5.32</v>
          </cell>
          <cell r="M53">
            <v>886.80000000000018</v>
          </cell>
          <cell r="N53">
            <v>75.599999999999994</v>
          </cell>
          <cell r="O53">
            <v>239.4</v>
          </cell>
          <cell r="P53">
            <v>144</v>
          </cell>
          <cell r="Q53">
            <v>456</v>
          </cell>
          <cell r="R53">
            <v>600</v>
          </cell>
          <cell r="S53">
            <v>-571.80000000000018</v>
          </cell>
          <cell r="V53">
            <v>4549.2840000000006</v>
          </cell>
          <cell r="W53">
            <v>1615.95</v>
          </cell>
          <cell r="X53">
            <v>198.45</v>
          </cell>
          <cell r="Y53">
            <v>3192</v>
          </cell>
          <cell r="Z53">
            <v>3192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224.09142857142857</v>
          </cell>
          <cell r="AJ53">
            <v>75.599999999999994</v>
          </cell>
          <cell r="AK53">
            <v>75.599999999999994</v>
          </cell>
          <cell r="AL53">
            <v>392.15999999999997</v>
          </cell>
          <cell r="AM53">
            <v>130.03199999999998</v>
          </cell>
          <cell r="AN53">
            <v>130.03199999999998</v>
          </cell>
          <cell r="AO53">
            <v>123.98399999999998</v>
          </cell>
          <cell r="AP53">
            <v>4941.4440000000004</v>
          </cell>
          <cell r="AQ53">
            <v>1745.982</v>
          </cell>
          <cell r="AR53">
            <v>3322.0320000000002</v>
          </cell>
          <cell r="AS53">
            <v>3315.9839999999999</v>
          </cell>
        </row>
        <row r="54">
          <cell r="A54">
            <v>654441</v>
          </cell>
          <cell r="C54" t="str">
            <v>Elaine Kitson</v>
          </cell>
          <cell r="D54" t="str">
            <v>Childminder</v>
          </cell>
          <cell r="G54">
            <v>4.5</v>
          </cell>
          <cell r="H54">
            <v>0</v>
          </cell>
          <cell r="I54">
            <v>4.5</v>
          </cell>
          <cell r="J54">
            <v>4.6900000000000004</v>
          </cell>
          <cell r="K54">
            <v>0</v>
          </cell>
          <cell r="L54">
            <v>4.6900000000000004</v>
          </cell>
          <cell r="M54">
            <v>0</v>
          </cell>
          <cell r="S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</row>
        <row r="55">
          <cell r="A55">
            <v>654487</v>
          </cell>
          <cell r="C55" t="str">
            <v>Eleanor Chaplin</v>
          </cell>
          <cell r="D55" t="str">
            <v>Childminder</v>
          </cell>
          <cell r="G55">
            <v>4.5</v>
          </cell>
          <cell r="H55">
            <v>0</v>
          </cell>
          <cell r="I55">
            <v>4.5</v>
          </cell>
          <cell r="J55">
            <v>4.6900000000000004</v>
          </cell>
          <cell r="K55">
            <v>0</v>
          </cell>
          <cell r="L55">
            <v>4.6900000000000004</v>
          </cell>
          <cell r="M55">
            <v>91.5</v>
          </cell>
          <cell r="N55">
            <v>491.25</v>
          </cell>
          <cell r="O55">
            <v>0</v>
          </cell>
          <cell r="P55">
            <v>340.2</v>
          </cell>
          <cell r="Q55">
            <v>0</v>
          </cell>
          <cell r="R55">
            <v>340.2</v>
          </cell>
          <cell r="S55">
            <v>399.75</v>
          </cell>
          <cell r="V55">
            <v>411.75</v>
          </cell>
          <cell r="W55">
            <v>2210.625</v>
          </cell>
          <cell r="X55">
            <v>0</v>
          </cell>
          <cell r="Y55">
            <v>1595.538</v>
          </cell>
          <cell r="Z55">
            <v>1595.538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411.75</v>
          </cell>
          <cell r="AQ55">
            <v>2210.625</v>
          </cell>
          <cell r="AR55">
            <v>1595.538</v>
          </cell>
          <cell r="AS55">
            <v>1595.538</v>
          </cell>
        </row>
        <row r="56">
          <cell r="A56">
            <v>558978</v>
          </cell>
          <cell r="C56" t="str">
            <v>Elstree Home Farm School</v>
          </cell>
          <cell r="D56" t="str">
            <v>Day Nursery/Ind School</v>
          </cell>
          <cell r="E56">
            <v>1</v>
          </cell>
          <cell r="F56">
            <v>1</v>
          </cell>
          <cell r="G56">
            <v>4.5</v>
          </cell>
          <cell r="H56">
            <v>0.63</v>
          </cell>
          <cell r="I56">
            <v>5.13</v>
          </cell>
          <cell r="J56">
            <v>4.6900000000000004</v>
          </cell>
          <cell r="K56">
            <v>0.63</v>
          </cell>
          <cell r="L56">
            <v>5.32</v>
          </cell>
          <cell r="M56">
            <v>9423</v>
          </cell>
          <cell r="N56">
            <v>7508.7</v>
          </cell>
          <cell r="O56">
            <v>1695</v>
          </cell>
          <cell r="P56">
            <v>7101</v>
          </cell>
          <cell r="Q56">
            <v>1818</v>
          </cell>
          <cell r="R56">
            <v>8919</v>
          </cell>
          <cell r="S56">
            <v>-219.29999999999927</v>
          </cell>
          <cell r="V56">
            <v>48339.99</v>
          </cell>
          <cell r="W56">
            <v>47214.981</v>
          </cell>
          <cell r="X56">
            <v>5798.3310000000001</v>
          </cell>
          <cell r="Y56">
            <v>47449.08</v>
          </cell>
          <cell r="Z56">
            <v>47449.08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48339.99</v>
          </cell>
          <cell r="AQ56">
            <v>47214.981</v>
          </cell>
          <cell r="AR56">
            <v>47449.08</v>
          </cell>
          <cell r="AS56">
            <v>47449.08</v>
          </cell>
        </row>
        <row r="57">
          <cell r="A57">
            <v>654442</v>
          </cell>
          <cell r="C57" t="str">
            <v>Emily Hills</v>
          </cell>
          <cell r="D57" t="str">
            <v>Childminder</v>
          </cell>
          <cell r="G57">
            <v>4.5</v>
          </cell>
          <cell r="H57">
            <v>0</v>
          </cell>
          <cell r="I57">
            <v>4.5</v>
          </cell>
          <cell r="J57">
            <v>4.6900000000000004</v>
          </cell>
          <cell r="K57">
            <v>0</v>
          </cell>
          <cell r="L57">
            <v>4.6900000000000004</v>
          </cell>
          <cell r="M57">
            <v>0</v>
          </cell>
          <cell r="S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A58">
            <v>540601</v>
          </cell>
          <cell r="C58" t="str">
            <v>Emma Piper</v>
          </cell>
          <cell r="D58" t="str">
            <v>Childminder</v>
          </cell>
          <cell r="G58">
            <v>4.5</v>
          </cell>
          <cell r="H58">
            <v>0</v>
          </cell>
          <cell r="I58">
            <v>4.5</v>
          </cell>
          <cell r="J58">
            <v>4.6900000000000004</v>
          </cell>
          <cell r="K58">
            <v>0</v>
          </cell>
          <cell r="L58">
            <v>4.6900000000000004</v>
          </cell>
          <cell r="M58">
            <v>0</v>
          </cell>
          <cell r="N58">
            <v>0</v>
          </cell>
          <cell r="O58">
            <v>0</v>
          </cell>
          <cell r="S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A59">
            <v>654480</v>
          </cell>
          <cell r="C59" t="str">
            <v>Emma Webb</v>
          </cell>
          <cell r="D59" t="str">
            <v>Childminder</v>
          </cell>
          <cell r="G59">
            <v>4.5</v>
          </cell>
          <cell r="H59">
            <v>0</v>
          </cell>
          <cell r="I59">
            <v>4.5</v>
          </cell>
          <cell r="J59">
            <v>4.6900000000000004</v>
          </cell>
          <cell r="K59">
            <v>0</v>
          </cell>
          <cell r="L59">
            <v>4.6900000000000004</v>
          </cell>
          <cell r="M59">
            <v>0</v>
          </cell>
          <cell r="N59">
            <v>174</v>
          </cell>
          <cell r="O59">
            <v>89.9</v>
          </cell>
          <cell r="S59">
            <v>263.89999999999998</v>
          </cell>
          <cell r="V59">
            <v>0</v>
          </cell>
          <cell r="W59">
            <v>1187.55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C59">
            <v>567.59999999999991</v>
          </cell>
          <cell r="AD59">
            <v>567.59999999999991</v>
          </cell>
          <cell r="AE59">
            <v>0</v>
          </cell>
          <cell r="AF59">
            <v>3240.9959999999996</v>
          </cell>
          <cell r="AG59">
            <v>3479.3879999999995</v>
          </cell>
          <cell r="AH59">
            <v>3479.3879999999995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4428.5459999999994</v>
          </cell>
          <cell r="AR59">
            <v>3479.3879999999995</v>
          </cell>
          <cell r="AS59">
            <v>3479.3879999999995</v>
          </cell>
        </row>
        <row r="60">
          <cell r="A60">
            <v>540563</v>
          </cell>
          <cell r="C60" t="str">
            <v>Englefield Nursery School  (t/a The Old Fire Station)</v>
          </cell>
          <cell r="D60" t="str">
            <v>Day Nursery/Ind School</v>
          </cell>
          <cell r="G60">
            <v>4.5</v>
          </cell>
          <cell r="H60">
            <v>0</v>
          </cell>
          <cell r="I60">
            <v>4.5</v>
          </cell>
          <cell r="J60">
            <v>4.6900000000000004</v>
          </cell>
          <cell r="K60">
            <v>0</v>
          </cell>
          <cell r="L60">
            <v>4.6900000000000004</v>
          </cell>
          <cell r="M60">
            <v>0</v>
          </cell>
          <cell r="N60">
            <v>0</v>
          </cell>
          <cell r="O60">
            <v>0</v>
          </cell>
          <cell r="S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51406.02</v>
          </cell>
          <cell r="AQ60">
            <v>0</v>
          </cell>
          <cell r="AR60">
            <v>0</v>
          </cell>
          <cell r="AS60">
            <v>0</v>
          </cell>
        </row>
        <row r="61">
          <cell r="A61">
            <v>654429</v>
          </cell>
          <cell r="C61" t="str">
            <v>Estelle Clarke</v>
          </cell>
          <cell r="D61" t="str">
            <v>Childminder</v>
          </cell>
          <cell r="G61">
            <v>4.5</v>
          </cell>
          <cell r="H61">
            <v>0</v>
          </cell>
          <cell r="I61">
            <v>4.5</v>
          </cell>
          <cell r="J61">
            <v>4.6900000000000004</v>
          </cell>
          <cell r="K61">
            <v>0</v>
          </cell>
          <cell r="L61">
            <v>4.6900000000000004</v>
          </cell>
          <cell r="M61">
            <v>366</v>
          </cell>
          <cell r="N61">
            <v>0</v>
          </cell>
          <cell r="O61">
            <v>0</v>
          </cell>
          <cell r="S61">
            <v>-366</v>
          </cell>
          <cell r="V61">
            <v>1647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C61">
            <v>570</v>
          </cell>
          <cell r="AD61">
            <v>570</v>
          </cell>
          <cell r="AE61">
            <v>0</v>
          </cell>
          <cell r="AF61">
            <v>3254.7</v>
          </cell>
          <cell r="AG61">
            <v>3494.1</v>
          </cell>
          <cell r="AH61">
            <v>3494.1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1647</v>
          </cell>
          <cell r="AQ61">
            <v>3254.7</v>
          </cell>
          <cell r="AR61">
            <v>3494.1</v>
          </cell>
          <cell r="AS61">
            <v>3494.1</v>
          </cell>
        </row>
        <row r="62">
          <cell r="A62">
            <v>540593</v>
          </cell>
          <cell r="C62" t="str">
            <v>Fiona Ryan</v>
          </cell>
          <cell r="D62" t="str">
            <v>Childminder</v>
          </cell>
          <cell r="G62">
            <v>4.5</v>
          </cell>
          <cell r="H62">
            <v>0</v>
          </cell>
          <cell r="I62">
            <v>4.5</v>
          </cell>
          <cell r="J62">
            <v>4.6900000000000004</v>
          </cell>
          <cell r="K62">
            <v>0</v>
          </cell>
          <cell r="L62">
            <v>4.6900000000000004</v>
          </cell>
          <cell r="M62">
            <v>183</v>
          </cell>
          <cell r="N62">
            <v>0</v>
          </cell>
          <cell r="O62">
            <v>774</v>
          </cell>
          <cell r="P62">
            <v>0</v>
          </cell>
          <cell r="Q62">
            <v>426</v>
          </cell>
          <cell r="R62">
            <v>426</v>
          </cell>
          <cell r="S62">
            <v>591</v>
          </cell>
          <cell r="V62">
            <v>823.5</v>
          </cell>
          <cell r="W62">
            <v>3483</v>
          </cell>
          <cell r="X62">
            <v>0</v>
          </cell>
          <cell r="Y62">
            <v>1997.94</v>
          </cell>
          <cell r="Z62">
            <v>1997.94</v>
          </cell>
          <cell r="AB62">
            <v>183</v>
          </cell>
          <cell r="AC62">
            <v>0</v>
          </cell>
          <cell r="AD62">
            <v>0</v>
          </cell>
          <cell r="AE62">
            <v>1044.93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1868.43</v>
          </cell>
          <cell r="AQ62">
            <v>3483</v>
          </cell>
          <cell r="AR62">
            <v>1997.94</v>
          </cell>
          <cell r="AS62">
            <v>1997.94</v>
          </cell>
        </row>
        <row r="63">
          <cell r="A63">
            <v>514401</v>
          </cell>
          <cell r="C63" t="str">
            <v>Fledglings Day Nursery</v>
          </cell>
          <cell r="D63" t="str">
            <v>Day Nursery/Ind School</v>
          </cell>
          <cell r="G63">
            <v>4.5</v>
          </cell>
          <cell r="H63">
            <v>0</v>
          </cell>
          <cell r="I63">
            <v>4.5</v>
          </cell>
          <cell r="J63">
            <v>4.6900000000000004</v>
          </cell>
          <cell r="K63">
            <v>0</v>
          </cell>
          <cell r="L63">
            <v>4.6900000000000004</v>
          </cell>
          <cell r="M63">
            <v>22308.5</v>
          </cell>
          <cell r="N63">
            <v>10206</v>
          </cell>
          <cell r="O63">
            <v>7627</v>
          </cell>
          <cell r="P63">
            <v>12132</v>
          </cell>
          <cell r="Q63">
            <v>9043</v>
          </cell>
          <cell r="R63">
            <v>21175</v>
          </cell>
          <cell r="S63">
            <v>-4475.5</v>
          </cell>
          <cell r="V63">
            <v>100388.25</v>
          </cell>
          <cell r="W63">
            <v>80248.5</v>
          </cell>
          <cell r="X63">
            <v>0</v>
          </cell>
          <cell r="Y63">
            <v>99310.750000000015</v>
          </cell>
          <cell r="Z63">
            <v>99310.750000000015</v>
          </cell>
          <cell r="AB63">
            <v>0</v>
          </cell>
          <cell r="AC63">
            <v>381</v>
          </cell>
          <cell r="AD63">
            <v>381</v>
          </cell>
          <cell r="AE63">
            <v>0</v>
          </cell>
          <cell r="AF63">
            <v>2175.5099999999998</v>
          </cell>
          <cell r="AG63">
            <v>2335.5299999999997</v>
          </cell>
          <cell r="AH63">
            <v>2335.5299999999997</v>
          </cell>
          <cell r="AI63">
            <v>0</v>
          </cell>
          <cell r="AJ63">
            <v>189</v>
          </cell>
          <cell r="AK63">
            <v>189</v>
          </cell>
          <cell r="AL63">
            <v>0</v>
          </cell>
          <cell r="AM63">
            <v>325.08</v>
          </cell>
          <cell r="AN63">
            <v>325.08</v>
          </cell>
          <cell r="AO63">
            <v>309.95999999999998</v>
          </cell>
          <cell r="AP63">
            <v>100388.25</v>
          </cell>
          <cell r="AQ63">
            <v>82749.09</v>
          </cell>
          <cell r="AR63">
            <v>101971.36000000002</v>
          </cell>
          <cell r="AS63">
            <v>101956.24000000002</v>
          </cell>
        </row>
        <row r="64">
          <cell r="C64" t="str">
            <v>Gemma Hesketh</v>
          </cell>
          <cell r="G64">
            <v>4.5</v>
          </cell>
          <cell r="H64">
            <v>0</v>
          </cell>
          <cell r="I64">
            <v>4.5</v>
          </cell>
          <cell r="J64">
            <v>4.6900000000000004</v>
          </cell>
          <cell r="K64">
            <v>0</v>
          </cell>
          <cell r="L64">
            <v>4.6900000000000004</v>
          </cell>
          <cell r="M64">
            <v>0</v>
          </cell>
          <cell r="N64">
            <v>76.2</v>
          </cell>
          <cell r="O64">
            <v>381</v>
          </cell>
          <cell r="P64">
            <v>213</v>
          </cell>
          <cell r="Q64">
            <v>210</v>
          </cell>
          <cell r="R64">
            <v>423</v>
          </cell>
          <cell r="S64">
            <v>457.2</v>
          </cell>
          <cell r="V64">
            <v>0</v>
          </cell>
          <cell r="W64">
            <v>2057.4</v>
          </cell>
          <cell r="X64">
            <v>0</v>
          </cell>
          <cell r="Y64">
            <v>1983.8700000000001</v>
          </cell>
          <cell r="Z64">
            <v>1983.8700000000001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2057.4</v>
          </cell>
          <cell r="AR64">
            <v>1983.8700000000001</v>
          </cell>
          <cell r="AS64">
            <v>1983.8700000000001</v>
          </cell>
        </row>
        <row r="65">
          <cell r="A65">
            <v>654452</v>
          </cell>
          <cell r="C65" t="str">
            <v>Georgina  Milne</v>
          </cell>
          <cell r="D65" t="str">
            <v>Childminder</v>
          </cell>
          <cell r="G65">
            <v>4.5</v>
          </cell>
          <cell r="H65">
            <v>0</v>
          </cell>
          <cell r="I65">
            <v>4.5</v>
          </cell>
          <cell r="J65">
            <v>4.6900000000000004</v>
          </cell>
          <cell r="K65">
            <v>0</v>
          </cell>
          <cell r="L65">
            <v>4.6900000000000004</v>
          </cell>
          <cell r="M65">
            <v>0</v>
          </cell>
          <cell r="N65">
            <v>570</v>
          </cell>
          <cell r="O65">
            <v>570</v>
          </cell>
          <cell r="P65">
            <v>570</v>
          </cell>
          <cell r="Q65">
            <v>399</v>
          </cell>
          <cell r="R65">
            <v>969</v>
          </cell>
          <cell r="S65">
            <v>1140</v>
          </cell>
          <cell r="V65">
            <v>0</v>
          </cell>
          <cell r="W65">
            <v>5130</v>
          </cell>
          <cell r="X65">
            <v>0</v>
          </cell>
          <cell r="Y65">
            <v>4544.6100000000006</v>
          </cell>
          <cell r="Z65">
            <v>4544.6100000000006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5130</v>
          </cell>
          <cell r="AR65">
            <v>4544.6100000000006</v>
          </cell>
          <cell r="AS65">
            <v>4544.6100000000006</v>
          </cell>
        </row>
        <row r="66">
          <cell r="A66">
            <v>654409</v>
          </cell>
          <cell r="C66" t="str">
            <v>Georgina Fisher</v>
          </cell>
          <cell r="D66" t="str">
            <v>Childminder</v>
          </cell>
          <cell r="G66">
            <v>4.5</v>
          </cell>
          <cell r="H66">
            <v>0</v>
          </cell>
          <cell r="I66">
            <v>4.5</v>
          </cell>
          <cell r="J66">
            <v>4.6900000000000004</v>
          </cell>
          <cell r="K66">
            <v>0</v>
          </cell>
          <cell r="L66">
            <v>4.6900000000000004</v>
          </cell>
          <cell r="M66">
            <v>2748</v>
          </cell>
          <cell r="N66">
            <v>1116</v>
          </cell>
          <cell r="O66">
            <v>3235.8</v>
          </cell>
          <cell r="P66">
            <v>1668</v>
          </cell>
          <cell r="Q66">
            <v>3139.8</v>
          </cell>
          <cell r="R66">
            <v>4807.8</v>
          </cell>
          <cell r="S66">
            <v>1603.8000000000002</v>
          </cell>
          <cell r="V66">
            <v>12366</v>
          </cell>
          <cell r="W66">
            <v>19583.100000000002</v>
          </cell>
          <cell r="X66">
            <v>0</v>
          </cell>
          <cell r="Y66">
            <v>22548.582000000002</v>
          </cell>
          <cell r="Z66">
            <v>22548.582000000002</v>
          </cell>
          <cell r="AB66">
            <v>969</v>
          </cell>
          <cell r="AC66">
            <v>381</v>
          </cell>
          <cell r="AD66">
            <v>381</v>
          </cell>
          <cell r="AE66">
            <v>5532.99</v>
          </cell>
          <cell r="AF66">
            <v>2175.5099999999998</v>
          </cell>
          <cell r="AG66">
            <v>2335.5299999999997</v>
          </cell>
          <cell r="AH66">
            <v>2335.5299999999997</v>
          </cell>
          <cell r="AI66">
            <v>168.06857142857143</v>
          </cell>
          <cell r="AJ66">
            <v>378</v>
          </cell>
          <cell r="AK66">
            <v>378</v>
          </cell>
          <cell r="AL66">
            <v>294.12</v>
          </cell>
          <cell r="AM66">
            <v>650.16</v>
          </cell>
          <cell r="AN66">
            <v>650.16</v>
          </cell>
          <cell r="AO66">
            <v>619.91999999999996</v>
          </cell>
          <cell r="AP66">
            <v>18193.109999999997</v>
          </cell>
          <cell r="AQ66">
            <v>22408.77</v>
          </cell>
          <cell r="AR66">
            <v>25534.272000000001</v>
          </cell>
          <cell r="AS66">
            <v>25504.032000000003</v>
          </cell>
        </row>
        <row r="67">
          <cell r="A67">
            <v>582593</v>
          </cell>
          <cell r="C67" t="str">
            <v>Great Shefford Under Fives</v>
          </cell>
          <cell r="D67" t="str">
            <v>Pre School</v>
          </cell>
          <cell r="E67">
            <v>1</v>
          </cell>
          <cell r="F67">
            <v>1</v>
          </cell>
          <cell r="G67">
            <v>4.5</v>
          </cell>
          <cell r="H67">
            <v>0.63</v>
          </cell>
          <cell r="I67">
            <v>5.13</v>
          </cell>
          <cell r="J67">
            <v>4.6900000000000004</v>
          </cell>
          <cell r="K67">
            <v>0.63</v>
          </cell>
          <cell r="L67">
            <v>5.32</v>
          </cell>
          <cell r="M67">
            <v>7005.1</v>
          </cell>
          <cell r="N67">
            <v>9208.6</v>
          </cell>
          <cell r="O67">
            <v>857.69999999999993</v>
          </cell>
          <cell r="P67">
            <v>8918.6</v>
          </cell>
          <cell r="Q67">
            <v>446.80000000000007</v>
          </cell>
          <cell r="R67">
            <v>9365.4</v>
          </cell>
          <cell r="S67">
            <v>3061.2000000000007</v>
          </cell>
          <cell r="V67">
            <v>35936.163</v>
          </cell>
          <cell r="W67">
            <v>51640.119000000006</v>
          </cell>
          <cell r="X67">
            <v>6341.7690000000011</v>
          </cell>
          <cell r="Y67">
            <v>49823.928</v>
          </cell>
          <cell r="Z67">
            <v>49823.928</v>
          </cell>
          <cell r="AB67">
            <v>193.79999999999998</v>
          </cell>
          <cell r="AC67">
            <v>242.8</v>
          </cell>
          <cell r="AD67">
            <v>242.8</v>
          </cell>
          <cell r="AE67">
            <v>1106.598</v>
          </cell>
          <cell r="AF67">
            <v>1386.3880000000001</v>
          </cell>
          <cell r="AG67">
            <v>1488.364</v>
          </cell>
          <cell r="AH67">
            <v>1488.364</v>
          </cell>
          <cell r="AI67">
            <v>881.62285714285713</v>
          </cell>
          <cell r="AJ67">
            <v>555</v>
          </cell>
          <cell r="AK67">
            <v>555</v>
          </cell>
          <cell r="AL67">
            <v>1542.84</v>
          </cell>
          <cell r="AM67">
            <v>954.6</v>
          </cell>
          <cell r="AN67">
            <v>954.6</v>
          </cell>
          <cell r="AO67">
            <v>910.19999999999993</v>
          </cell>
          <cell r="AP67">
            <v>38585.600999999995</v>
          </cell>
          <cell r="AQ67">
            <v>53981.107000000004</v>
          </cell>
          <cell r="AR67">
            <v>52266.892</v>
          </cell>
          <cell r="AS67">
            <v>52222.491999999998</v>
          </cell>
        </row>
        <row r="68">
          <cell r="A68">
            <v>654447</v>
          </cell>
          <cell r="C68" t="str">
            <v>Hanna Cuddihy</v>
          </cell>
          <cell r="D68" t="str">
            <v>Childminder</v>
          </cell>
          <cell r="G68">
            <v>4.5</v>
          </cell>
          <cell r="H68">
            <v>0</v>
          </cell>
          <cell r="I68">
            <v>4.5</v>
          </cell>
          <cell r="J68">
            <v>4.6900000000000004</v>
          </cell>
          <cell r="K68">
            <v>0</v>
          </cell>
          <cell r="L68">
            <v>4.6900000000000004</v>
          </cell>
          <cell r="M68">
            <v>940</v>
          </cell>
          <cell r="N68">
            <v>365.4</v>
          </cell>
          <cell r="O68">
            <v>342.6</v>
          </cell>
          <cell r="P68">
            <v>696</v>
          </cell>
          <cell r="Q68">
            <v>240</v>
          </cell>
          <cell r="R68">
            <v>936</v>
          </cell>
          <cell r="S68">
            <v>-232</v>
          </cell>
          <cell r="V68">
            <v>4230</v>
          </cell>
          <cell r="W68">
            <v>3186</v>
          </cell>
          <cell r="X68">
            <v>0</v>
          </cell>
          <cell r="Y68">
            <v>4389.84</v>
          </cell>
          <cell r="Z68">
            <v>4389.84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506.36800000000005</v>
          </cell>
          <cell r="AJ68">
            <v>176.4</v>
          </cell>
          <cell r="AK68">
            <v>176.4</v>
          </cell>
          <cell r="AL68">
            <v>886.14400000000012</v>
          </cell>
          <cell r="AM68">
            <v>303.40800000000002</v>
          </cell>
          <cell r="AN68">
            <v>303.40800000000002</v>
          </cell>
          <cell r="AO68">
            <v>289.29599999999999</v>
          </cell>
          <cell r="AP68">
            <v>5116.1440000000002</v>
          </cell>
          <cell r="AQ68">
            <v>3489.4079999999999</v>
          </cell>
          <cell r="AR68">
            <v>4693.2480000000005</v>
          </cell>
          <cell r="AS68">
            <v>4679.1360000000004</v>
          </cell>
        </row>
        <row r="69">
          <cell r="A69">
            <v>540548</v>
          </cell>
          <cell r="C69" t="str">
            <v>Happy Kids Newbury Ltd</v>
          </cell>
          <cell r="D69" t="str">
            <v>Pre School</v>
          </cell>
          <cell r="E69">
            <v>1</v>
          </cell>
          <cell r="F69">
            <v>1</v>
          </cell>
          <cell r="G69">
            <v>4.5</v>
          </cell>
          <cell r="H69">
            <v>0.63</v>
          </cell>
          <cell r="I69">
            <v>5.13</v>
          </cell>
          <cell r="J69">
            <v>4.6900000000000004</v>
          </cell>
          <cell r="K69">
            <v>0.63</v>
          </cell>
          <cell r="L69">
            <v>5.32</v>
          </cell>
          <cell r="M69">
            <v>25055.599999999999</v>
          </cell>
          <cell r="N69">
            <v>17502.599999999999</v>
          </cell>
          <cell r="O69">
            <v>9726</v>
          </cell>
          <cell r="P69">
            <v>16955.400000000001</v>
          </cell>
          <cell r="Q69">
            <v>8859.5999999999985</v>
          </cell>
          <cell r="R69">
            <v>25815</v>
          </cell>
          <cell r="S69">
            <v>2173</v>
          </cell>
          <cell r="V69">
            <v>128535.22799999999</v>
          </cell>
          <cell r="W69">
            <v>139682.71799999999</v>
          </cell>
          <cell r="X69">
            <v>17154.018</v>
          </cell>
          <cell r="Y69">
            <v>137335.80000000002</v>
          </cell>
          <cell r="Z69">
            <v>137335.80000000002</v>
          </cell>
          <cell r="AB69">
            <v>6031.8</v>
          </cell>
          <cell r="AC69">
            <v>3844.2</v>
          </cell>
          <cell r="AD69">
            <v>3844.2</v>
          </cell>
          <cell r="AE69">
            <v>34441.578000000001</v>
          </cell>
          <cell r="AF69">
            <v>21950.381999999998</v>
          </cell>
          <cell r="AG69">
            <v>23564.946</v>
          </cell>
          <cell r="AH69">
            <v>23564.946</v>
          </cell>
          <cell r="AI69">
            <v>3452.1874285714289</v>
          </cell>
          <cell r="AJ69">
            <v>4959.6000000000004</v>
          </cell>
          <cell r="AK69">
            <v>4959.6000000000004</v>
          </cell>
          <cell r="AL69">
            <v>6041.3280000000004</v>
          </cell>
          <cell r="AM69">
            <v>8530.5120000000006</v>
          </cell>
          <cell r="AN69">
            <v>8530.5120000000006</v>
          </cell>
          <cell r="AO69">
            <v>8133.7439999999997</v>
          </cell>
          <cell r="AP69">
            <v>169018.13399999999</v>
          </cell>
          <cell r="AQ69">
            <v>170163.61199999999</v>
          </cell>
          <cell r="AR69">
            <v>169431.25800000003</v>
          </cell>
          <cell r="AS69">
            <v>169034.49000000002</v>
          </cell>
        </row>
        <row r="70">
          <cell r="A70">
            <v>595401</v>
          </cell>
          <cell r="C70" t="str">
            <v>Harriet House Montessori School</v>
          </cell>
          <cell r="D70" t="str">
            <v>Day Nursery/Ind School</v>
          </cell>
          <cell r="E70">
            <v>1</v>
          </cell>
          <cell r="F70">
            <v>1</v>
          </cell>
          <cell r="G70">
            <v>4.5</v>
          </cell>
          <cell r="H70">
            <v>0.63</v>
          </cell>
          <cell r="I70">
            <v>5.13</v>
          </cell>
          <cell r="J70">
            <v>4.6900000000000004</v>
          </cell>
          <cell r="K70">
            <v>0.63</v>
          </cell>
          <cell r="L70">
            <v>5.32</v>
          </cell>
          <cell r="M70">
            <v>21865.200000000001</v>
          </cell>
          <cell r="N70">
            <v>16512</v>
          </cell>
          <cell r="O70">
            <v>2443.1999999999998</v>
          </cell>
          <cell r="P70">
            <v>17724</v>
          </cell>
          <cell r="Q70">
            <v>2270.4</v>
          </cell>
          <cell r="R70">
            <v>19994.400000000001</v>
          </cell>
          <cell r="S70">
            <v>-2910</v>
          </cell>
          <cell r="V70">
            <v>112168.476</v>
          </cell>
          <cell r="W70">
            <v>97240.176000000007</v>
          </cell>
          <cell r="X70">
            <v>11941.776</v>
          </cell>
          <cell r="Y70">
            <v>106370.20800000001</v>
          </cell>
          <cell r="Z70">
            <v>106370.20800000001</v>
          </cell>
          <cell r="AB70">
            <v>207</v>
          </cell>
          <cell r="AC70">
            <v>0</v>
          </cell>
          <cell r="AD70">
            <v>0</v>
          </cell>
          <cell r="AE70">
            <v>1181.97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113350.446</v>
          </cell>
          <cell r="AQ70">
            <v>97240.176000000007</v>
          </cell>
          <cell r="AR70">
            <v>106370.20800000001</v>
          </cell>
          <cell r="AS70">
            <v>106370.20800000001</v>
          </cell>
        </row>
        <row r="71">
          <cell r="A71">
            <v>540597</v>
          </cell>
          <cell r="C71" t="str">
            <v>Heather Hay</v>
          </cell>
          <cell r="D71" t="str">
            <v>Childminder</v>
          </cell>
          <cell r="G71">
            <v>4.5</v>
          </cell>
          <cell r="H71">
            <v>0</v>
          </cell>
          <cell r="I71">
            <v>4.5</v>
          </cell>
          <cell r="J71">
            <v>4.6900000000000004</v>
          </cell>
          <cell r="K71">
            <v>0</v>
          </cell>
          <cell r="L71">
            <v>4.6900000000000004</v>
          </cell>
          <cell r="M71">
            <v>0</v>
          </cell>
          <cell r="S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</row>
        <row r="72">
          <cell r="A72">
            <v>540573</v>
          </cell>
          <cell r="C72" t="str">
            <v>Helen Melvin</v>
          </cell>
          <cell r="D72" t="str">
            <v>Childminder</v>
          </cell>
          <cell r="G72">
            <v>4.5</v>
          </cell>
          <cell r="H72">
            <v>0</v>
          </cell>
          <cell r="I72">
            <v>4.5</v>
          </cell>
          <cell r="J72">
            <v>4.6900000000000004</v>
          </cell>
          <cell r="K72">
            <v>0</v>
          </cell>
          <cell r="L72">
            <v>4.6900000000000004</v>
          </cell>
          <cell r="M72">
            <v>1217.7</v>
          </cell>
          <cell r="N72">
            <v>279.3</v>
          </cell>
          <cell r="O72">
            <v>0</v>
          </cell>
          <cell r="P72">
            <v>399</v>
          </cell>
          <cell r="Q72">
            <v>0</v>
          </cell>
          <cell r="R72">
            <v>399</v>
          </cell>
          <cell r="S72">
            <v>-938.40000000000009</v>
          </cell>
          <cell r="V72">
            <v>5479.6500000000005</v>
          </cell>
          <cell r="W72">
            <v>1256.8500000000001</v>
          </cell>
          <cell r="X72">
            <v>0</v>
          </cell>
          <cell r="Y72">
            <v>1871.3100000000002</v>
          </cell>
          <cell r="Z72">
            <v>1871.3100000000002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5479.6500000000005</v>
          </cell>
          <cell r="AQ72">
            <v>1256.8500000000001</v>
          </cell>
          <cell r="AR72">
            <v>1871.3100000000002</v>
          </cell>
          <cell r="AS72">
            <v>1871.3100000000002</v>
          </cell>
        </row>
        <row r="73">
          <cell r="A73">
            <v>513277</v>
          </cell>
          <cell r="C73" t="str">
            <v>Hermitage Pre-School Playgroup</v>
          </cell>
          <cell r="D73" t="str">
            <v>Pre School</v>
          </cell>
          <cell r="G73">
            <v>4.5</v>
          </cell>
          <cell r="H73">
            <v>0</v>
          </cell>
          <cell r="I73">
            <v>4.5</v>
          </cell>
          <cell r="J73">
            <v>4.6900000000000004</v>
          </cell>
          <cell r="K73">
            <v>0</v>
          </cell>
          <cell r="L73">
            <v>4.6900000000000004</v>
          </cell>
          <cell r="M73">
            <v>7584.0499999999993</v>
          </cell>
          <cell r="N73">
            <v>6317.4500000000007</v>
          </cell>
          <cell r="O73">
            <v>1838.65</v>
          </cell>
          <cell r="P73">
            <v>6394.4</v>
          </cell>
          <cell r="Q73">
            <v>1871.85</v>
          </cell>
          <cell r="R73">
            <v>8266.25</v>
          </cell>
          <cell r="S73">
            <v>572.05000000000109</v>
          </cell>
          <cell r="V73">
            <v>34128.224999999999</v>
          </cell>
          <cell r="W73">
            <v>36702.450000000004</v>
          </cell>
          <cell r="X73">
            <v>0</v>
          </cell>
          <cell r="Y73">
            <v>38768.712500000001</v>
          </cell>
          <cell r="Z73">
            <v>38768.712500000001</v>
          </cell>
          <cell r="AB73">
            <v>1557.05</v>
          </cell>
          <cell r="AC73">
            <v>888.6</v>
          </cell>
          <cell r="AD73">
            <v>888.6</v>
          </cell>
          <cell r="AE73">
            <v>8890.7554999999993</v>
          </cell>
          <cell r="AF73">
            <v>5073.9059999999999</v>
          </cell>
          <cell r="AG73">
            <v>5447.1180000000004</v>
          </cell>
          <cell r="AH73">
            <v>5447.1180000000004</v>
          </cell>
          <cell r="AI73">
            <v>1734.8411428571428</v>
          </cell>
          <cell r="AJ73">
            <v>2462.1999999999998</v>
          </cell>
          <cell r="AK73">
            <v>2462.1999999999998</v>
          </cell>
          <cell r="AL73">
            <v>3035.9719999999998</v>
          </cell>
          <cell r="AM73">
            <v>4234.9839999999995</v>
          </cell>
          <cell r="AN73">
            <v>4234.9839999999995</v>
          </cell>
          <cell r="AO73">
            <v>4038.0079999999994</v>
          </cell>
          <cell r="AP73">
            <v>46054.952499999999</v>
          </cell>
          <cell r="AQ73">
            <v>46011.340000000004</v>
          </cell>
          <cell r="AR73">
            <v>48450.8145</v>
          </cell>
          <cell r="AS73">
            <v>48253.838499999998</v>
          </cell>
        </row>
        <row r="74">
          <cell r="A74">
            <v>540550</v>
          </cell>
          <cell r="C74" t="str">
            <v>Inkspots Early Years</v>
          </cell>
          <cell r="D74" t="str">
            <v>Pre School</v>
          </cell>
          <cell r="G74">
            <v>4.5</v>
          </cell>
          <cell r="H74">
            <v>0</v>
          </cell>
          <cell r="I74">
            <v>4.5</v>
          </cell>
          <cell r="J74">
            <v>4.6900000000000004</v>
          </cell>
          <cell r="K74">
            <v>0</v>
          </cell>
          <cell r="L74">
            <v>4.6900000000000004</v>
          </cell>
          <cell r="M74">
            <v>2176.8000000000002</v>
          </cell>
          <cell r="N74">
            <v>1742.2</v>
          </cell>
          <cell r="O74">
            <v>450</v>
          </cell>
          <cell r="P74">
            <v>1120.9000000000001</v>
          </cell>
          <cell r="Q74">
            <v>655.20000000000005</v>
          </cell>
          <cell r="R74">
            <v>1776.1000000000001</v>
          </cell>
          <cell r="S74">
            <v>15.399999999999636</v>
          </cell>
          <cell r="V74">
            <v>9795.6</v>
          </cell>
          <cell r="W74">
            <v>9864.9</v>
          </cell>
          <cell r="X74">
            <v>0</v>
          </cell>
          <cell r="Y74">
            <v>8329.9090000000015</v>
          </cell>
          <cell r="Z74">
            <v>8329.9090000000015</v>
          </cell>
          <cell r="AB74">
            <v>0</v>
          </cell>
          <cell r="AC74">
            <v>171</v>
          </cell>
          <cell r="AD74">
            <v>171</v>
          </cell>
          <cell r="AE74">
            <v>0</v>
          </cell>
          <cell r="AF74">
            <v>976.41</v>
          </cell>
          <cell r="AG74">
            <v>1048.23</v>
          </cell>
          <cell r="AH74">
            <v>1048.23</v>
          </cell>
          <cell r="AI74">
            <v>359.72571428571428</v>
          </cell>
          <cell r="AJ74">
            <v>0</v>
          </cell>
          <cell r="AK74">
            <v>0</v>
          </cell>
          <cell r="AL74">
            <v>629.52</v>
          </cell>
          <cell r="AM74">
            <v>0</v>
          </cell>
          <cell r="AN74">
            <v>0</v>
          </cell>
          <cell r="AO74">
            <v>0</v>
          </cell>
          <cell r="AP74">
            <v>10425.120000000001</v>
          </cell>
          <cell r="AQ74">
            <v>10841.31</v>
          </cell>
          <cell r="AR74">
            <v>9378.139000000001</v>
          </cell>
          <cell r="AS74">
            <v>9378.139000000001</v>
          </cell>
        </row>
        <row r="75">
          <cell r="A75">
            <v>654421</v>
          </cell>
          <cell r="C75" t="str">
            <v>Jacqueline Campion</v>
          </cell>
          <cell r="D75" t="str">
            <v>Childminder</v>
          </cell>
          <cell r="G75">
            <v>4.5</v>
          </cell>
          <cell r="H75">
            <v>0</v>
          </cell>
          <cell r="I75">
            <v>4.5</v>
          </cell>
          <cell r="J75">
            <v>4.6900000000000004</v>
          </cell>
          <cell r="K75">
            <v>0</v>
          </cell>
          <cell r="L75">
            <v>4.6900000000000004</v>
          </cell>
          <cell r="M75">
            <v>1200.8</v>
          </cell>
          <cell r="N75">
            <v>189</v>
          </cell>
          <cell r="O75">
            <v>132.30000000000001</v>
          </cell>
          <cell r="P75">
            <v>360</v>
          </cell>
          <cell r="Q75">
            <v>252</v>
          </cell>
          <cell r="R75">
            <v>612</v>
          </cell>
          <cell r="S75">
            <v>-879.5</v>
          </cell>
          <cell r="V75">
            <v>5403.5999999999995</v>
          </cell>
          <cell r="W75">
            <v>1445.8500000000001</v>
          </cell>
          <cell r="X75">
            <v>0</v>
          </cell>
          <cell r="Y75">
            <v>2870.28</v>
          </cell>
          <cell r="Z75">
            <v>2870.28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5403.5999999999995</v>
          </cell>
          <cell r="AQ75">
            <v>1445.8500000000001</v>
          </cell>
          <cell r="AR75">
            <v>2870.28</v>
          </cell>
          <cell r="AS75">
            <v>2870.28</v>
          </cell>
        </row>
        <row r="76">
          <cell r="A76">
            <v>654406</v>
          </cell>
          <cell r="C76" t="str">
            <v>Jacqueline Dainton</v>
          </cell>
          <cell r="D76" t="str">
            <v>Childminder</v>
          </cell>
          <cell r="G76">
            <v>4.5</v>
          </cell>
          <cell r="H76">
            <v>0</v>
          </cell>
          <cell r="I76">
            <v>4.5</v>
          </cell>
          <cell r="J76">
            <v>4.6900000000000004</v>
          </cell>
          <cell r="K76">
            <v>0</v>
          </cell>
          <cell r="L76">
            <v>4.6900000000000004</v>
          </cell>
          <cell r="M76">
            <v>1220.4000000000001</v>
          </cell>
          <cell r="N76">
            <v>429.3</v>
          </cell>
          <cell r="O76">
            <v>206.1</v>
          </cell>
          <cell r="P76">
            <v>594.6</v>
          </cell>
          <cell r="Q76">
            <v>365.7</v>
          </cell>
          <cell r="R76">
            <v>960.3</v>
          </cell>
          <cell r="S76">
            <v>-585.00000000000011</v>
          </cell>
          <cell r="V76">
            <v>5491.8</v>
          </cell>
          <cell r="W76">
            <v>2859.2999999999997</v>
          </cell>
          <cell r="X76">
            <v>0</v>
          </cell>
          <cell r="Y76">
            <v>4503.8069999999998</v>
          </cell>
          <cell r="Z76">
            <v>4503.8069999999998</v>
          </cell>
          <cell r="AB76">
            <v>0</v>
          </cell>
          <cell r="AC76">
            <v>384</v>
          </cell>
          <cell r="AD76">
            <v>384</v>
          </cell>
          <cell r="AE76">
            <v>0</v>
          </cell>
          <cell r="AF76">
            <v>2192.64</v>
          </cell>
          <cell r="AG76">
            <v>2353.92</v>
          </cell>
          <cell r="AH76">
            <v>2353.92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5491.8</v>
          </cell>
          <cell r="AQ76">
            <v>5051.9399999999996</v>
          </cell>
          <cell r="AR76">
            <v>6857.7269999999999</v>
          </cell>
          <cell r="AS76">
            <v>6857.7269999999999</v>
          </cell>
        </row>
        <row r="77">
          <cell r="A77">
            <v>654418</v>
          </cell>
          <cell r="C77" t="str">
            <v>Jacqueline Goddard</v>
          </cell>
          <cell r="D77" t="str">
            <v>Childminder</v>
          </cell>
          <cell r="G77">
            <v>4.5</v>
          </cell>
          <cell r="H77">
            <v>0</v>
          </cell>
          <cell r="I77">
            <v>4.5</v>
          </cell>
          <cell r="J77">
            <v>4.6900000000000004</v>
          </cell>
          <cell r="K77">
            <v>0</v>
          </cell>
          <cell r="L77">
            <v>4.6900000000000004</v>
          </cell>
          <cell r="M77">
            <v>0</v>
          </cell>
          <cell r="S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</row>
        <row r="78">
          <cell r="A78">
            <v>654451</v>
          </cell>
          <cell r="B78" t="str">
            <v>Jan Dickety</v>
          </cell>
          <cell r="C78" t="str">
            <v>Jan Dickety</v>
          </cell>
          <cell r="D78" t="str">
            <v>Childminder</v>
          </cell>
          <cell r="G78">
            <v>4.5</v>
          </cell>
          <cell r="H78">
            <v>0</v>
          </cell>
          <cell r="I78">
            <v>4.5</v>
          </cell>
          <cell r="J78">
            <v>4.6900000000000004</v>
          </cell>
          <cell r="K78">
            <v>0</v>
          </cell>
          <cell r="L78">
            <v>4.6900000000000004</v>
          </cell>
          <cell r="M78">
            <v>342</v>
          </cell>
          <cell r="N78">
            <v>1000</v>
          </cell>
          <cell r="O78">
            <v>744.5</v>
          </cell>
          <cell r="P78">
            <v>829</v>
          </cell>
          <cell r="Q78">
            <v>773</v>
          </cell>
          <cell r="R78">
            <v>1602</v>
          </cell>
          <cell r="S78">
            <v>1402.5</v>
          </cell>
          <cell r="V78">
            <v>1539</v>
          </cell>
          <cell r="W78">
            <v>7850.25</v>
          </cell>
          <cell r="X78">
            <v>0</v>
          </cell>
          <cell r="Y78">
            <v>7513.380000000001</v>
          </cell>
          <cell r="Z78">
            <v>7513.380000000001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1539</v>
          </cell>
          <cell r="AQ78">
            <v>7850.25</v>
          </cell>
          <cell r="AR78">
            <v>7513.380000000001</v>
          </cell>
          <cell r="AS78">
            <v>7513.380000000001</v>
          </cell>
        </row>
        <row r="79">
          <cell r="A79">
            <v>654399</v>
          </cell>
          <cell r="C79" t="str">
            <v>Janes House Montessori</v>
          </cell>
          <cell r="D79" t="str">
            <v>Pre School</v>
          </cell>
          <cell r="G79">
            <v>4.5</v>
          </cell>
          <cell r="H79">
            <v>0</v>
          </cell>
          <cell r="I79">
            <v>4.5</v>
          </cell>
          <cell r="J79">
            <v>4.6900000000000004</v>
          </cell>
          <cell r="K79">
            <v>0</v>
          </cell>
          <cell r="L79">
            <v>4.6900000000000004</v>
          </cell>
          <cell r="M79">
            <v>12002.5</v>
          </cell>
          <cell r="N79">
            <v>10319.6</v>
          </cell>
          <cell r="O79">
            <v>952.80000000000007</v>
          </cell>
          <cell r="P79">
            <v>10963.7</v>
          </cell>
          <cell r="Q79">
            <v>633.6</v>
          </cell>
          <cell r="R79">
            <v>11597.300000000001</v>
          </cell>
          <cell r="S79">
            <v>-730.10000000000036</v>
          </cell>
          <cell r="V79">
            <v>54011.25</v>
          </cell>
          <cell r="W79">
            <v>50725.799999999996</v>
          </cell>
          <cell r="X79">
            <v>0</v>
          </cell>
          <cell r="Y79">
            <v>54391.337000000007</v>
          </cell>
          <cell r="Z79">
            <v>54391.337000000007</v>
          </cell>
          <cell r="AB79">
            <v>485.4</v>
          </cell>
          <cell r="AC79">
            <v>0</v>
          </cell>
          <cell r="AD79">
            <v>0</v>
          </cell>
          <cell r="AE79">
            <v>2771.634</v>
          </cell>
          <cell r="AF79">
            <v>0</v>
          </cell>
          <cell r="AG79">
            <v>0</v>
          </cell>
          <cell r="AH79">
            <v>0</v>
          </cell>
          <cell r="AI79">
            <v>688.78628571428567</v>
          </cell>
          <cell r="AJ79">
            <v>1014</v>
          </cell>
          <cell r="AK79">
            <v>1014</v>
          </cell>
          <cell r="AL79">
            <v>1205.376</v>
          </cell>
          <cell r="AM79">
            <v>1744.08</v>
          </cell>
          <cell r="AN79">
            <v>1744.08</v>
          </cell>
          <cell r="AO79">
            <v>1662.9599999999998</v>
          </cell>
          <cell r="AP79">
            <v>57988.259999999995</v>
          </cell>
          <cell r="AQ79">
            <v>52469.88</v>
          </cell>
          <cell r="AR79">
            <v>56135.417000000009</v>
          </cell>
          <cell r="AS79">
            <v>56054.297000000006</v>
          </cell>
        </row>
        <row r="80">
          <cell r="A80">
            <v>654458</v>
          </cell>
          <cell r="B80" t="str">
            <v>Janet May</v>
          </cell>
          <cell r="C80" t="str">
            <v>Janet May</v>
          </cell>
          <cell r="D80" t="str">
            <v>Childminder</v>
          </cell>
          <cell r="G80">
            <v>4.5</v>
          </cell>
          <cell r="H80">
            <v>0</v>
          </cell>
          <cell r="I80">
            <v>4.5</v>
          </cell>
          <cell r="J80">
            <v>4.6900000000000004</v>
          </cell>
          <cell r="K80">
            <v>0</v>
          </cell>
          <cell r="L80">
            <v>4.6900000000000004</v>
          </cell>
          <cell r="M80">
            <v>73.2</v>
          </cell>
          <cell r="S80">
            <v>-73.2</v>
          </cell>
          <cell r="V80">
            <v>329.40000000000003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329.40000000000003</v>
          </cell>
          <cell r="AQ80">
            <v>0</v>
          </cell>
          <cell r="AR80">
            <v>0</v>
          </cell>
          <cell r="AS80">
            <v>0</v>
          </cell>
        </row>
        <row r="81">
          <cell r="A81">
            <v>654427</v>
          </cell>
          <cell r="C81" t="str">
            <v>Jenni Jackson</v>
          </cell>
          <cell r="D81" t="str">
            <v>Childminder</v>
          </cell>
          <cell r="G81">
            <v>4.5</v>
          </cell>
          <cell r="H81">
            <v>0</v>
          </cell>
          <cell r="I81">
            <v>4.5</v>
          </cell>
          <cell r="J81">
            <v>4.6900000000000004</v>
          </cell>
          <cell r="K81">
            <v>0</v>
          </cell>
          <cell r="L81">
            <v>4.6900000000000004</v>
          </cell>
          <cell r="M81">
            <v>2174.4</v>
          </cell>
          <cell r="N81">
            <v>171</v>
          </cell>
          <cell r="O81">
            <v>284.39999999999998</v>
          </cell>
          <cell r="P81">
            <v>171</v>
          </cell>
          <cell r="Q81">
            <v>284.39999999999998</v>
          </cell>
          <cell r="R81">
            <v>455.4</v>
          </cell>
          <cell r="S81">
            <v>-1719</v>
          </cell>
          <cell r="V81">
            <v>9784.8000000000011</v>
          </cell>
          <cell r="W81">
            <v>2049.2999999999997</v>
          </cell>
          <cell r="X81">
            <v>0</v>
          </cell>
          <cell r="Y81">
            <v>2135.826</v>
          </cell>
          <cell r="Z81">
            <v>2135.826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9784.8000000000011</v>
          </cell>
          <cell r="AQ81">
            <v>2049.2999999999997</v>
          </cell>
          <cell r="AR81">
            <v>2135.826</v>
          </cell>
          <cell r="AS81">
            <v>2135.826</v>
          </cell>
        </row>
        <row r="82">
          <cell r="A82">
            <v>654472</v>
          </cell>
          <cell r="C82" t="str">
            <v>Jennifer Green</v>
          </cell>
          <cell r="D82" t="str">
            <v>Childminder</v>
          </cell>
          <cell r="G82">
            <v>4.5</v>
          </cell>
          <cell r="H82">
            <v>0</v>
          </cell>
          <cell r="I82">
            <v>4.5</v>
          </cell>
          <cell r="J82">
            <v>4.6900000000000004</v>
          </cell>
          <cell r="K82">
            <v>0</v>
          </cell>
          <cell r="L82">
            <v>4.6900000000000004</v>
          </cell>
          <cell r="M82">
            <v>574.80000000000007</v>
          </cell>
          <cell r="S82">
            <v>-574.80000000000007</v>
          </cell>
          <cell r="V82">
            <v>2586.6000000000004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B82">
            <v>252.6</v>
          </cell>
          <cell r="AC82">
            <v>0</v>
          </cell>
          <cell r="AD82">
            <v>0</v>
          </cell>
          <cell r="AE82">
            <v>1442.346</v>
          </cell>
          <cell r="AF82">
            <v>0</v>
          </cell>
          <cell r="AG82">
            <v>0</v>
          </cell>
          <cell r="AH82">
            <v>0</v>
          </cell>
          <cell r="AI82">
            <v>42.459428571428575</v>
          </cell>
          <cell r="AJ82">
            <v>0</v>
          </cell>
          <cell r="AK82">
            <v>0</v>
          </cell>
          <cell r="AL82">
            <v>74.304000000000002</v>
          </cell>
          <cell r="AM82">
            <v>0</v>
          </cell>
          <cell r="AN82">
            <v>0</v>
          </cell>
          <cell r="AO82">
            <v>0</v>
          </cell>
          <cell r="AP82">
            <v>4103.25</v>
          </cell>
          <cell r="AQ82">
            <v>0</v>
          </cell>
          <cell r="AR82">
            <v>0</v>
          </cell>
          <cell r="AS82">
            <v>0</v>
          </cell>
        </row>
        <row r="83">
          <cell r="A83">
            <v>654466</v>
          </cell>
          <cell r="C83" t="str">
            <v>Jennifer Sanders</v>
          </cell>
          <cell r="D83" t="str">
            <v>Childminder</v>
          </cell>
          <cell r="G83">
            <v>4.5</v>
          </cell>
          <cell r="H83">
            <v>0</v>
          </cell>
          <cell r="I83">
            <v>4.5</v>
          </cell>
          <cell r="J83">
            <v>4.6900000000000004</v>
          </cell>
          <cell r="K83">
            <v>0</v>
          </cell>
          <cell r="L83">
            <v>4.6900000000000004</v>
          </cell>
          <cell r="M83">
            <v>2186.1999999999998</v>
          </cell>
          <cell r="N83">
            <v>567</v>
          </cell>
          <cell r="O83">
            <v>316.60000000000002</v>
          </cell>
          <cell r="P83">
            <v>1080</v>
          </cell>
          <cell r="Q83">
            <v>328</v>
          </cell>
          <cell r="R83">
            <v>1408</v>
          </cell>
          <cell r="S83">
            <v>-1302.5999999999999</v>
          </cell>
          <cell r="V83">
            <v>9837.9</v>
          </cell>
          <cell r="W83">
            <v>3976.2000000000003</v>
          </cell>
          <cell r="X83">
            <v>0</v>
          </cell>
          <cell r="Y83">
            <v>6603.52</v>
          </cell>
          <cell r="Z83">
            <v>6603.52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9837.9</v>
          </cell>
          <cell r="AQ83">
            <v>3976.2000000000003</v>
          </cell>
          <cell r="AR83">
            <v>6603.52</v>
          </cell>
          <cell r="AS83">
            <v>6603.52</v>
          </cell>
        </row>
        <row r="84">
          <cell r="A84">
            <v>654398</v>
          </cell>
          <cell r="C84" t="str">
            <v>Jennifer Thearle</v>
          </cell>
          <cell r="D84" t="str">
            <v>Childminder</v>
          </cell>
          <cell r="G84">
            <v>4.5</v>
          </cell>
          <cell r="H84">
            <v>0</v>
          </cell>
          <cell r="I84">
            <v>4.5</v>
          </cell>
          <cell r="J84">
            <v>4.6900000000000004</v>
          </cell>
          <cell r="K84">
            <v>0</v>
          </cell>
          <cell r="L84">
            <v>4.6900000000000004</v>
          </cell>
          <cell r="M84">
            <v>1506</v>
          </cell>
          <cell r="N84">
            <v>951</v>
          </cell>
          <cell r="O84">
            <v>951</v>
          </cell>
          <cell r="P84">
            <v>780</v>
          </cell>
          <cell r="Q84">
            <v>780</v>
          </cell>
          <cell r="R84">
            <v>1560</v>
          </cell>
          <cell r="S84">
            <v>396</v>
          </cell>
          <cell r="V84">
            <v>6777</v>
          </cell>
          <cell r="W84">
            <v>8559</v>
          </cell>
          <cell r="X84">
            <v>0</v>
          </cell>
          <cell r="Y84">
            <v>7316.4000000000005</v>
          </cell>
          <cell r="Z84">
            <v>7316.4000000000005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6777</v>
          </cell>
          <cell r="AQ84">
            <v>8559</v>
          </cell>
          <cell r="AR84">
            <v>7316.4000000000005</v>
          </cell>
          <cell r="AS84">
            <v>7316.4000000000005</v>
          </cell>
        </row>
        <row r="85">
          <cell r="A85">
            <v>654396</v>
          </cell>
          <cell r="C85" t="str">
            <v>Joanna Herbert</v>
          </cell>
          <cell r="D85" t="str">
            <v>Childminder</v>
          </cell>
          <cell r="G85">
            <v>4.5</v>
          </cell>
          <cell r="H85">
            <v>0</v>
          </cell>
          <cell r="I85">
            <v>4.5</v>
          </cell>
          <cell r="J85">
            <v>4.6900000000000004</v>
          </cell>
          <cell r="K85">
            <v>0</v>
          </cell>
          <cell r="L85">
            <v>4.6900000000000004</v>
          </cell>
          <cell r="M85">
            <v>0</v>
          </cell>
          <cell r="S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</row>
        <row r="86">
          <cell r="A86">
            <v>654474</v>
          </cell>
          <cell r="C86" t="str">
            <v>Joanne Wernham</v>
          </cell>
          <cell r="D86" t="str">
            <v>Childminder</v>
          </cell>
          <cell r="G86">
            <v>4.5</v>
          </cell>
          <cell r="H86">
            <v>0</v>
          </cell>
          <cell r="I86">
            <v>4.5</v>
          </cell>
          <cell r="J86">
            <v>4.6900000000000004</v>
          </cell>
          <cell r="K86">
            <v>0</v>
          </cell>
          <cell r="L86">
            <v>4.6900000000000004</v>
          </cell>
          <cell r="M86">
            <v>1445.4</v>
          </cell>
          <cell r="N86">
            <v>969</v>
          </cell>
          <cell r="O86">
            <v>814.4</v>
          </cell>
          <cell r="P86">
            <v>1140</v>
          </cell>
          <cell r="Q86">
            <v>860</v>
          </cell>
          <cell r="R86">
            <v>2000</v>
          </cell>
          <cell r="S86">
            <v>338</v>
          </cell>
          <cell r="V86">
            <v>6504.3</v>
          </cell>
          <cell r="W86">
            <v>8025.3</v>
          </cell>
          <cell r="X86">
            <v>0</v>
          </cell>
          <cell r="Y86">
            <v>9380</v>
          </cell>
          <cell r="Z86">
            <v>9380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6504.3</v>
          </cell>
          <cell r="AQ86">
            <v>8025.3</v>
          </cell>
          <cell r="AR86">
            <v>9380</v>
          </cell>
          <cell r="AS86">
            <v>9380</v>
          </cell>
        </row>
        <row r="87">
          <cell r="A87">
            <v>518927</v>
          </cell>
          <cell r="C87" t="str">
            <v>Jubilee Day Nursery</v>
          </cell>
          <cell r="D87" t="str">
            <v>Day Nursery/Ind School</v>
          </cell>
          <cell r="E87">
            <v>1</v>
          </cell>
          <cell r="F87">
            <v>1</v>
          </cell>
          <cell r="G87">
            <v>4.5</v>
          </cell>
          <cell r="H87">
            <v>0.63</v>
          </cell>
          <cell r="I87">
            <v>5.13</v>
          </cell>
          <cell r="J87">
            <v>4.6900000000000004</v>
          </cell>
          <cell r="K87">
            <v>0.63</v>
          </cell>
          <cell r="L87">
            <v>5.32</v>
          </cell>
          <cell r="M87">
            <v>55896.600000000006</v>
          </cell>
          <cell r="N87">
            <v>36576</v>
          </cell>
          <cell r="O87">
            <v>14894.699999999999</v>
          </cell>
          <cell r="P87">
            <v>36009.300000000003</v>
          </cell>
          <cell r="Q87">
            <v>15954.899999999998</v>
          </cell>
          <cell r="R87">
            <v>51964.2</v>
          </cell>
          <cell r="S87">
            <v>-4425.9000000000087</v>
          </cell>
          <cell r="V87">
            <v>286749.55800000002</v>
          </cell>
          <cell r="W87">
            <v>264044.69099999999</v>
          </cell>
          <cell r="X87">
            <v>32426.540999999997</v>
          </cell>
          <cell r="Y87">
            <v>276449.54399999999</v>
          </cell>
          <cell r="Z87">
            <v>276449.54399999999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286749.55800000002</v>
          </cell>
          <cell r="AQ87">
            <v>264044.69099999999</v>
          </cell>
          <cell r="AR87">
            <v>276449.54399999999</v>
          </cell>
          <cell r="AS87">
            <v>276449.54399999999</v>
          </cell>
        </row>
        <row r="88">
          <cell r="A88">
            <v>540566</v>
          </cell>
          <cell r="C88" t="str">
            <v>Jubilee Gems Nursery</v>
          </cell>
          <cell r="D88" t="str">
            <v>Day Nursery/Ind School</v>
          </cell>
          <cell r="E88">
            <v>1</v>
          </cell>
          <cell r="F88">
            <v>1</v>
          </cell>
          <cell r="G88">
            <v>4.5</v>
          </cell>
          <cell r="H88">
            <v>0.63</v>
          </cell>
          <cell r="I88">
            <v>5.13</v>
          </cell>
          <cell r="J88">
            <v>4.6900000000000004</v>
          </cell>
          <cell r="K88">
            <v>0.63</v>
          </cell>
          <cell r="L88">
            <v>5.32</v>
          </cell>
          <cell r="M88">
            <v>35047.850000000006</v>
          </cell>
          <cell r="N88">
            <v>30310.7</v>
          </cell>
          <cell r="O88">
            <v>17460.599999999999</v>
          </cell>
          <cell r="P88">
            <v>27825.5</v>
          </cell>
          <cell r="Q88">
            <v>15115.050000000001</v>
          </cell>
          <cell r="R88">
            <v>42940.55</v>
          </cell>
          <cell r="S88">
            <v>12723.449999999997</v>
          </cell>
          <cell r="V88">
            <v>179795.47050000002</v>
          </cell>
          <cell r="W88">
            <v>245066.769</v>
          </cell>
          <cell r="X88">
            <v>30095.919000000002</v>
          </cell>
          <cell r="Y88">
            <v>228443.72600000002</v>
          </cell>
          <cell r="Z88">
            <v>228443.72600000002</v>
          </cell>
          <cell r="AB88">
            <v>4021.2</v>
          </cell>
          <cell r="AC88">
            <v>1111.8</v>
          </cell>
          <cell r="AD88">
            <v>1111.8</v>
          </cell>
          <cell r="AE88">
            <v>22961.052</v>
          </cell>
          <cell r="AF88">
            <v>6348.3779999999997</v>
          </cell>
          <cell r="AG88">
            <v>6815.3339999999998</v>
          </cell>
          <cell r="AH88">
            <v>6815.3339999999998</v>
          </cell>
          <cell r="AI88">
            <v>179.86285714285714</v>
          </cell>
          <cell r="AJ88">
            <v>0</v>
          </cell>
          <cell r="AK88">
            <v>0</v>
          </cell>
          <cell r="AL88">
            <v>314.76</v>
          </cell>
          <cell r="AM88">
            <v>0</v>
          </cell>
          <cell r="AN88">
            <v>0</v>
          </cell>
          <cell r="AO88">
            <v>0</v>
          </cell>
          <cell r="AP88">
            <v>203071.28250000003</v>
          </cell>
          <cell r="AQ88">
            <v>251415.147</v>
          </cell>
          <cell r="AR88">
            <v>235259.06000000003</v>
          </cell>
          <cell r="AS88">
            <v>235259.06000000003</v>
          </cell>
        </row>
        <row r="89">
          <cell r="A89">
            <v>654439</v>
          </cell>
          <cell r="C89" t="str">
            <v>Judy Tidbury</v>
          </cell>
          <cell r="D89" t="str">
            <v>Childminder</v>
          </cell>
          <cell r="G89">
            <v>4.5</v>
          </cell>
          <cell r="H89">
            <v>0</v>
          </cell>
          <cell r="I89">
            <v>4.5</v>
          </cell>
          <cell r="J89">
            <v>4.6900000000000004</v>
          </cell>
          <cell r="K89">
            <v>0</v>
          </cell>
          <cell r="L89">
            <v>4.6900000000000004</v>
          </cell>
          <cell r="M89">
            <v>3324</v>
          </cell>
          <cell r="N89">
            <v>567</v>
          </cell>
          <cell r="O89">
            <v>548.1</v>
          </cell>
          <cell r="P89">
            <v>1080</v>
          </cell>
          <cell r="Q89">
            <v>1026.9000000000001</v>
          </cell>
          <cell r="R89">
            <v>2106.9</v>
          </cell>
          <cell r="S89">
            <v>-2208.9</v>
          </cell>
          <cell r="V89">
            <v>14958</v>
          </cell>
          <cell r="W89">
            <v>5017.95</v>
          </cell>
          <cell r="X89">
            <v>0</v>
          </cell>
          <cell r="Y89">
            <v>9881.3610000000008</v>
          </cell>
          <cell r="Z89">
            <v>9881.3610000000008</v>
          </cell>
          <cell r="AB89">
            <v>399</v>
          </cell>
          <cell r="AC89">
            <v>381</v>
          </cell>
          <cell r="AD89">
            <v>381</v>
          </cell>
          <cell r="AE89">
            <v>2278.29</v>
          </cell>
          <cell r="AF89">
            <v>2175.5099999999998</v>
          </cell>
          <cell r="AG89">
            <v>2335.5299999999997</v>
          </cell>
          <cell r="AH89">
            <v>2335.5299999999997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17236.29</v>
          </cell>
          <cell r="AQ89">
            <v>7193.4599999999991</v>
          </cell>
          <cell r="AR89">
            <v>12216.891</v>
          </cell>
          <cell r="AS89">
            <v>12216.891</v>
          </cell>
        </row>
        <row r="90">
          <cell r="A90">
            <v>654455</v>
          </cell>
          <cell r="C90" t="str">
            <v>Julie Bushnell</v>
          </cell>
          <cell r="D90" t="str">
            <v>Childminder</v>
          </cell>
          <cell r="G90">
            <v>4.5</v>
          </cell>
          <cell r="H90">
            <v>0</v>
          </cell>
          <cell r="I90">
            <v>4.5</v>
          </cell>
          <cell r="J90">
            <v>4.6900000000000004</v>
          </cell>
          <cell r="K90">
            <v>0</v>
          </cell>
          <cell r="L90">
            <v>4.6900000000000004</v>
          </cell>
          <cell r="M90">
            <v>183</v>
          </cell>
          <cell r="N90">
            <v>0</v>
          </cell>
          <cell r="O90">
            <v>494.59999999999997</v>
          </cell>
          <cell r="P90">
            <v>182</v>
          </cell>
          <cell r="Q90">
            <v>186.2</v>
          </cell>
          <cell r="R90">
            <v>368.2</v>
          </cell>
          <cell r="S90">
            <v>311.59999999999997</v>
          </cell>
          <cell r="V90">
            <v>823.5</v>
          </cell>
          <cell r="W90">
            <v>2225.6999999999998</v>
          </cell>
          <cell r="X90">
            <v>0</v>
          </cell>
          <cell r="Y90">
            <v>1726.8580000000002</v>
          </cell>
          <cell r="Z90">
            <v>1726.8580000000002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823.5</v>
          </cell>
          <cell r="AQ90">
            <v>2225.6999999999998</v>
          </cell>
          <cell r="AR90">
            <v>1726.8580000000002</v>
          </cell>
          <cell r="AS90">
            <v>1726.8580000000002</v>
          </cell>
        </row>
        <row r="91">
          <cell r="A91">
            <v>654435</v>
          </cell>
          <cell r="C91" t="str">
            <v>Julie Morris</v>
          </cell>
          <cell r="D91" t="str">
            <v>Childminder</v>
          </cell>
          <cell r="G91">
            <v>4.5</v>
          </cell>
          <cell r="H91">
            <v>0</v>
          </cell>
          <cell r="I91">
            <v>4.5</v>
          </cell>
          <cell r="J91">
            <v>4.6900000000000004</v>
          </cell>
          <cell r="K91">
            <v>0</v>
          </cell>
          <cell r="L91">
            <v>4.6900000000000004</v>
          </cell>
          <cell r="M91">
            <v>0</v>
          </cell>
          <cell r="S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</row>
        <row r="92">
          <cell r="A92">
            <v>654478</v>
          </cell>
          <cell r="C92" t="str">
            <v>Kailey Young</v>
          </cell>
          <cell r="D92" t="str">
            <v>Childminder</v>
          </cell>
          <cell r="G92">
            <v>4.5</v>
          </cell>
          <cell r="H92">
            <v>0</v>
          </cell>
          <cell r="I92">
            <v>4.5</v>
          </cell>
          <cell r="J92">
            <v>4.6900000000000004</v>
          </cell>
          <cell r="K92">
            <v>0</v>
          </cell>
          <cell r="L92">
            <v>4.6900000000000004</v>
          </cell>
          <cell r="M92">
            <v>1788.3</v>
          </cell>
          <cell r="N92">
            <v>273</v>
          </cell>
          <cell r="O92">
            <v>582.75</v>
          </cell>
          <cell r="P92">
            <v>369.9</v>
          </cell>
          <cell r="Q92">
            <v>844.95</v>
          </cell>
          <cell r="R92">
            <v>1214.8499999999999</v>
          </cell>
          <cell r="S92">
            <v>-932.55</v>
          </cell>
          <cell r="V92">
            <v>8047.3499999999995</v>
          </cell>
          <cell r="W92">
            <v>3850.875</v>
          </cell>
          <cell r="X92">
            <v>0</v>
          </cell>
          <cell r="Y92">
            <v>5697.6464999999998</v>
          </cell>
          <cell r="Z92">
            <v>5697.6464999999998</v>
          </cell>
          <cell r="AB92">
            <v>570</v>
          </cell>
          <cell r="AC92">
            <v>0</v>
          </cell>
          <cell r="AD92">
            <v>0</v>
          </cell>
          <cell r="AE92">
            <v>3254.7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11302.05</v>
          </cell>
          <cell r="AQ92">
            <v>3850.875</v>
          </cell>
          <cell r="AR92">
            <v>5697.6464999999998</v>
          </cell>
          <cell r="AS92">
            <v>5697.6464999999998</v>
          </cell>
        </row>
        <row r="93">
          <cell r="A93">
            <v>654457</v>
          </cell>
          <cell r="C93" t="str">
            <v>Karen Kennedy</v>
          </cell>
          <cell r="D93" t="str">
            <v>Childminder</v>
          </cell>
          <cell r="G93">
            <v>4.5</v>
          </cell>
          <cell r="H93">
            <v>0</v>
          </cell>
          <cell r="I93">
            <v>4.5</v>
          </cell>
          <cell r="J93">
            <v>4.6900000000000004</v>
          </cell>
          <cell r="K93">
            <v>0</v>
          </cell>
          <cell r="L93">
            <v>4.6900000000000004</v>
          </cell>
          <cell r="M93">
            <v>600.79999999999995</v>
          </cell>
          <cell r="S93">
            <v>-600.79999999999995</v>
          </cell>
          <cell r="V93">
            <v>2703.6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2703.6</v>
          </cell>
          <cell r="AQ93">
            <v>0</v>
          </cell>
          <cell r="AR93">
            <v>0</v>
          </cell>
          <cell r="AS93">
            <v>0</v>
          </cell>
        </row>
        <row r="94">
          <cell r="A94">
            <v>654397</v>
          </cell>
          <cell r="C94" t="str">
            <v>Katerina Stonehill</v>
          </cell>
          <cell r="D94" t="str">
            <v>Childminder</v>
          </cell>
          <cell r="G94">
            <v>4.5</v>
          </cell>
          <cell r="H94">
            <v>0</v>
          </cell>
          <cell r="I94">
            <v>4.5</v>
          </cell>
          <cell r="J94">
            <v>4.6900000000000004</v>
          </cell>
          <cell r="K94">
            <v>0</v>
          </cell>
          <cell r="L94">
            <v>4.6900000000000004</v>
          </cell>
          <cell r="M94">
            <v>0</v>
          </cell>
          <cell r="S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</row>
        <row r="95">
          <cell r="A95">
            <v>654463</v>
          </cell>
          <cell r="C95" t="str">
            <v>Katie Wrixon</v>
          </cell>
          <cell r="D95" t="str">
            <v>Childminder</v>
          </cell>
          <cell r="G95">
            <v>4.5</v>
          </cell>
          <cell r="H95">
            <v>0</v>
          </cell>
          <cell r="I95">
            <v>4.5</v>
          </cell>
          <cell r="J95">
            <v>4.6900000000000004</v>
          </cell>
          <cell r="K95">
            <v>0</v>
          </cell>
          <cell r="L95">
            <v>4.6900000000000004</v>
          </cell>
          <cell r="M95">
            <v>0</v>
          </cell>
          <cell r="S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</row>
        <row r="96">
          <cell r="A96">
            <v>540602</v>
          </cell>
          <cell r="C96" t="str">
            <v>Keeley Palmer</v>
          </cell>
          <cell r="D96" t="str">
            <v>Childminder</v>
          </cell>
          <cell r="G96">
            <v>4.5</v>
          </cell>
          <cell r="H96">
            <v>0</v>
          </cell>
          <cell r="I96">
            <v>4.5</v>
          </cell>
          <cell r="J96">
            <v>4.6900000000000004</v>
          </cell>
          <cell r="K96">
            <v>0</v>
          </cell>
          <cell r="L96">
            <v>4.6900000000000004</v>
          </cell>
          <cell r="M96">
            <v>1148.4000000000001</v>
          </cell>
          <cell r="N96">
            <v>226.8</v>
          </cell>
          <cell r="O96">
            <v>214.2</v>
          </cell>
          <cell r="P96">
            <v>432</v>
          </cell>
          <cell r="Q96">
            <v>419.4</v>
          </cell>
          <cell r="R96">
            <v>851.4</v>
          </cell>
          <cell r="S96">
            <v>-707.40000000000009</v>
          </cell>
          <cell r="V96">
            <v>5167.8</v>
          </cell>
          <cell r="W96">
            <v>1984.5</v>
          </cell>
          <cell r="X96">
            <v>0</v>
          </cell>
          <cell r="Y96">
            <v>3993.0660000000003</v>
          </cell>
          <cell r="Z96">
            <v>3993.0660000000003</v>
          </cell>
          <cell r="AB96">
            <v>81</v>
          </cell>
          <cell r="AC96">
            <v>0</v>
          </cell>
          <cell r="AD96">
            <v>0</v>
          </cell>
          <cell r="AE96">
            <v>462.51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5630.31</v>
          </cell>
          <cell r="AQ96">
            <v>1984.5</v>
          </cell>
          <cell r="AR96">
            <v>3993.0660000000003</v>
          </cell>
          <cell r="AS96">
            <v>3993.0660000000003</v>
          </cell>
        </row>
        <row r="97">
          <cell r="A97">
            <v>654477</v>
          </cell>
          <cell r="C97" t="str">
            <v>Kennet Valley Caterpillars</v>
          </cell>
          <cell r="D97" t="str">
            <v>Day Nursery/Ind School</v>
          </cell>
          <cell r="E97">
            <v>1</v>
          </cell>
          <cell r="F97">
            <v>1</v>
          </cell>
          <cell r="G97">
            <v>4.5</v>
          </cell>
          <cell r="H97">
            <v>0.63</v>
          </cell>
          <cell r="I97">
            <v>5.13</v>
          </cell>
          <cell r="J97">
            <v>4.6900000000000004</v>
          </cell>
          <cell r="K97">
            <v>0.63</v>
          </cell>
          <cell r="L97">
            <v>5.32</v>
          </cell>
          <cell r="M97">
            <v>20716.649999999998</v>
          </cell>
          <cell r="N97">
            <v>12743.15</v>
          </cell>
          <cell r="O97">
            <v>5075</v>
          </cell>
          <cell r="P97">
            <v>14000</v>
          </cell>
          <cell r="Q97">
            <v>5109.6000000000004</v>
          </cell>
          <cell r="R97">
            <v>19109.599999999999</v>
          </cell>
          <cell r="S97">
            <v>-2898.4999999999964</v>
          </cell>
          <cell r="V97">
            <v>93224.924999999988</v>
          </cell>
          <cell r="W97">
            <v>91407.109500000006</v>
          </cell>
          <cell r="X97">
            <v>11225.434500000001</v>
          </cell>
          <cell r="Y97">
            <v>101663.072</v>
          </cell>
          <cell r="Z97">
            <v>101663.072</v>
          </cell>
          <cell r="AB97">
            <v>1347</v>
          </cell>
          <cell r="AC97">
            <v>3405</v>
          </cell>
          <cell r="AD97">
            <v>3405</v>
          </cell>
          <cell r="AE97">
            <v>7691.37</v>
          </cell>
          <cell r="AF97">
            <v>19442.55</v>
          </cell>
          <cell r="AG97">
            <v>20872.650000000001</v>
          </cell>
          <cell r="AH97">
            <v>20872.650000000001</v>
          </cell>
          <cell r="AI97">
            <v>3004.9874285714286</v>
          </cell>
          <cell r="AJ97">
            <v>2088</v>
          </cell>
          <cell r="AK97">
            <v>2088</v>
          </cell>
          <cell r="AL97">
            <v>5258.7280000000001</v>
          </cell>
          <cell r="AM97">
            <v>3591.36</v>
          </cell>
          <cell r="AN97">
            <v>3591.36</v>
          </cell>
          <cell r="AO97">
            <v>3424.3199999999997</v>
          </cell>
          <cell r="AP97">
            <v>106175.02299999999</v>
          </cell>
          <cell r="AQ97">
            <v>114441.01950000001</v>
          </cell>
          <cell r="AR97">
            <v>126127.08199999999</v>
          </cell>
          <cell r="AS97">
            <v>125960.042</v>
          </cell>
        </row>
        <row r="98">
          <cell r="A98">
            <v>518883</v>
          </cell>
          <cell r="C98" t="str">
            <v>Kennet Valley Pre-School</v>
          </cell>
          <cell r="D98" t="str">
            <v>Pre School</v>
          </cell>
          <cell r="G98">
            <v>4.5</v>
          </cell>
          <cell r="H98">
            <v>0</v>
          </cell>
          <cell r="I98">
            <v>4.5</v>
          </cell>
          <cell r="J98">
            <v>4.6900000000000004</v>
          </cell>
          <cell r="K98">
            <v>0</v>
          </cell>
          <cell r="L98">
            <v>4.6900000000000004</v>
          </cell>
          <cell r="M98">
            <v>0</v>
          </cell>
          <cell r="S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</row>
        <row r="99">
          <cell r="A99">
            <v>654414</v>
          </cell>
          <cell r="C99" t="str">
            <v>Kerensa Poffley</v>
          </cell>
          <cell r="D99" t="str">
            <v>Childminder</v>
          </cell>
          <cell r="G99">
            <v>4.5</v>
          </cell>
          <cell r="H99">
            <v>0</v>
          </cell>
          <cell r="I99">
            <v>4.5</v>
          </cell>
          <cell r="J99">
            <v>4.6900000000000004</v>
          </cell>
          <cell r="K99">
            <v>0</v>
          </cell>
          <cell r="L99">
            <v>4.6900000000000004</v>
          </cell>
          <cell r="M99">
            <v>502.79999999999995</v>
          </cell>
          <cell r="N99">
            <v>0</v>
          </cell>
          <cell r="O99">
            <v>151.19999999999999</v>
          </cell>
          <cell r="P99">
            <v>0</v>
          </cell>
          <cell r="Q99">
            <v>288</v>
          </cell>
          <cell r="R99">
            <v>288</v>
          </cell>
          <cell r="S99">
            <v>-351.59999999999997</v>
          </cell>
          <cell r="V99">
            <v>2262.6</v>
          </cell>
          <cell r="W99">
            <v>680.4</v>
          </cell>
          <cell r="X99">
            <v>0</v>
          </cell>
          <cell r="Y99">
            <v>1350.72</v>
          </cell>
          <cell r="Z99">
            <v>1350.72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2262.6</v>
          </cell>
          <cell r="AQ99">
            <v>680.4</v>
          </cell>
          <cell r="AR99">
            <v>1350.72</v>
          </cell>
          <cell r="AS99">
            <v>1350.72</v>
          </cell>
        </row>
        <row r="100">
          <cell r="A100">
            <v>540575</v>
          </cell>
          <cell r="C100" t="str">
            <v>Kerree Burton</v>
          </cell>
          <cell r="D100" t="str">
            <v>Childminder</v>
          </cell>
          <cell r="G100">
            <v>4.5</v>
          </cell>
          <cell r="H100">
            <v>0</v>
          </cell>
          <cell r="I100">
            <v>4.5</v>
          </cell>
          <cell r="J100">
            <v>4.6900000000000004</v>
          </cell>
          <cell r="K100">
            <v>0</v>
          </cell>
          <cell r="L100">
            <v>4.6900000000000004</v>
          </cell>
          <cell r="M100">
            <v>0</v>
          </cell>
          <cell r="S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</row>
        <row r="101">
          <cell r="A101">
            <v>654426</v>
          </cell>
          <cell r="C101" t="str">
            <v>Kim Kirby</v>
          </cell>
          <cell r="D101" t="str">
            <v>Childminder</v>
          </cell>
          <cell r="G101">
            <v>4.5</v>
          </cell>
          <cell r="H101">
            <v>0</v>
          </cell>
          <cell r="I101">
            <v>4.5</v>
          </cell>
          <cell r="J101">
            <v>4.6900000000000004</v>
          </cell>
          <cell r="K101">
            <v>0</v>
          </cell>
          <cell r="L101">
            <v>4.6900000000000004</v>
          </cell>
          <cell r="M101">
            <v>0</v>
          </cell>
          <cell r="S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</row>
        <row r="102">
          <cell r="A102">
            <v>540576</v>
          </cell>
          <cell r="C102" t="str">
            <v>Kim Rawlings</v>
          </cell>
          <cell r="D102" t="str">
            <v>Childminder</v>
          </cell>
          <cell r="G102">
            <v>4.5</v>
          </cell>
          <cell r="H102">
            <v>0</v>
          </cell>
          <cell r="I102">
            <v>4.5</v>
          </cell>
          <cell r="J102">
            <v>4.6900000000000004</v>
          </cell>
          <cell r="K102">
            <v>0</v>
          </cell>
          <cell r="L102">
            <v>4.6900000000000004</v>
          </cell>
          <cell r="M102">
            <v>732</v>
          </cell>
          <cell r="N102">
            <v>552</v>
          </cell>
          <cell r="O102">
            <v>552</v>
          </cell>
          <cell r="P102">
            <v>210</v>
          </cell>
          <cell r="Q102">
            <v>210</v>
          </cell>
          <cell r="R102">
            <v>420</v>
          </cell>
          <cell r="S102">
            <v>372</v>
          </cell>
          <cell r="V102">
            <v>3294</v>
          </cell>
          <cell r="W102">
            <v>4968</v>
          </cell>
          <cell r="X102">
            <v>0</v>
          </cell>
          <cell r="Y102">
            <v>1969.8000000000002</v>
          </cell>
          <cell r="Z102">
            <v>1969.8000000000002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3294</v>
          </cell>
          <cell r="AQ102">
            <v>4968</v>
          </cell>
          <cell r="AR102">
            <v>1969.8000000000002</v>
          </cell>
          <cell r="AS102">
            <v>1969.8000000000002</v>
          </cell>
        </row>
        <row r="103">
          <cell r="A103">
            <v>519250</v>
          </cell>
          <cell r="C103" t="str">
            <v>Kintbury Pre-School</v>
          </cell>
          <cell r="D103" t="str">
            <v>Pre School</v>
          </cell>
          <cell r="G103">
            <v>4.5</v>
          </cell>
          <cell r="H103">
            <v>0</v>
          </cell>
          <cell r="I103">
            <v>4.5</v>
          </cell>
          <cell r="J103">
            <v>4.6900000000000004</v>
          </cell>
          <cell r="K103">
            <v>0</v>
          </cell>
          <cell r="L103">
            <v>4.6900000000000004</v>
          </cell>
          <cell r="M103">
            <v>9070.7999999999993</v>
          </cell>
          <cell r="N103">
            <v>6987</v>
          </cell>
          <cell r="O103">
            <v>1397.4</v>
          </cell>
          <cell r="P103">
            <v>7648.2</v>
          </cell>
          <cell r="Q103">
            <v>1534.1999999999998</v>
          </cell>
          <cell r="R103">
            <v>9182.4</v>
          </cell>
          <cell r="S103">
            <v>-686.39999999999964</v>
          </cell>
          <cell r="V103">
            <v>40818.6</v>
          </cell>
          <cell r="W103">
            <v>37729.799999999996</v>
          </cell>
          <cell r="X103">
            <v>0</v>
          </cell>
          <cell r="Y103">
            <v>43065.455999999998</v>
          </cell>
          <cell r="Z103">
            <v>43065.455999999998</v>
          </cell>
          <cell r="AB103">
            <v>2772.6</v>
          </cell>
          <cell r="AC103">
            <v>360</v>
          </cell>
          <cell r="AD103">
            <v>360</v>
          </cell>
          <cell r="AE103">
            <v>15831.546</v>
          </cell>
          <cell r="AF103">
            <v>2055.6</v>
          </cell>
          <cell r="AG103">
            <v>2206.8000000000002</v>
          </cell>
          <cell r="AH103">
            <v>2206.8000000000002</v>
          </cell>
          <cell r="AI103">
            <v>3094.2308571428571</v>
          </cell>
          <cell r="AJ103">
            <v>2466</v>
          </cell>
          <cell r="AK103">
            <v>2466</v>
          </cell>
          <cell r="AL103">
            <v>5414.9039999999995</v>
          </cell>
          <cell r="AM103">
            <v>4241.5199999999995</v>
          </cell>
          <cell r="AN103">
            <v>4241.5199999999995</v>
          </cell>
          <cell r="AO103">
            <v>4044.24</v>
          </cell>
          <cell r="AP103">
            <v>62065.05</v>
          </cell>
          <cell r="AQ103">
            <v>44026.92</v>
          </cell>
          <cell r="AR103">
            <v>49513.775999999998</v>
          </cell>
          <cell r="AS103">
            <v>49316.495999999999</v>
          </cell>
        </row>
        <row r="104">
          <cell r="A104">
            <v>512698</v>
          </cell>
          <cell r="C104" t="str">
            <v>Ladybirds Pre-School</v>
          </cell>
          <cell r="D104" t="str">
            <v>Pre School</v>
          </cell>
          <cell r="E104">
            <v>1</v>
          </cell>
          <cell r="F104">
            <v>1</v>
          </cell>
          <cell r="G104">
            <v>4.5</v>
          </cell>
          <cell r="H104">
            <v>0.63</v>
          </cell>
          <cell r="I104">
            <v>5.13</v>
          </cell>
          <cell r="J104">
            <v>4.6900000000000004</v>
          </cell>
          <cell r="K104">
            <v>0.63</v>
          </cell>
          <cell r="L104">
            <v>5.32</v>
          </cell>
          <cell r="M104">
            <v>12472.8</v>
          </cell>
          <cell r="N104">
            <v>10978.199999999999</v>
          </cell>
          <cell r="O104">
            <v>3454</v>
          </cell>
          <cell r="P104">
            <v>9678</v>
          </cell>
          <cell r="Q104">
            <v>2804.3999999999996</v>
          </cell>
          <cell r="R104">
            <v>12482.4</v>
          </cell>
          <cell r="S104">
            <v>1959.3999999999996</v>
          </cell>
          <cell r="V104">
            <v>63985.463999999993</v>
          </cell>
          <cell r="W104">
            <v>74037.185999999987</v>
          </cell>
          <cell r="X104">
            <v>9092.2860000000001</v>
          </cell>
          <cell r="Y104">
            <v>66406.368000000002</v>
          </cell>
          <cell r="Z104">
            <v>66406.368000000002</v>
          </cell>
          <cell r="AB104">
            <v>645</v>
          </cell>
          <cell r="AC104">
            <v>738</v>
          </cell>
          <cell r="AD104">
            <v>738</v>
          </cell>
          <cell r="AE104">
            <v>3682.95</v>
          </cell>
          <cell r="AF104">
            <v>4213.9799999999996</v>
          </cell>
          <cell r="AG104">
            <v>4523.9399999999996</v>
          </cell>
          <cell r="AH104">
            <v>4523.9399999999996</v>
          </cell>
          <cell r="AI104">
            <v>1217.76</v>
          </cell>
          <cell r="AJ104">
            <v>1728</v>
          </cell>
          <cell r="AK104">
            <v>1728</v>
          </cell>
          <cell r="AL104">
            <v>2131.08</v>
          </cell>
          <cell r="AM104">
            <v>2972.16</v>
          </cell>
          <cell r="AN104">
            <v>2972.16</v>
          </cell>
          <cell r="AO104">
            <v>2833.9199999999996</v>
          </cell>
          <cell r="AP104">
            <v>69799.493999999992</v>
          </cell>
          <cell r="AQ104">
            <v>81223.325999999986</v>
          </cell>
          <cell r="AR104">
            <v>73902.468000000008</v>
          </cell>
          <cell r="AS104">
            <v>73764.228000000003</v>
          </cell>
        </row>
        <row r="105">
          <cell r="A105">
            <v>540591</v>
          </cell>
          <cell r="C105" t="str">
            <v>Laura Van Eyck</v>
          </cell>
          <cell r="D105" t="str">
            <v>Childminder</v>
          </cell>
          <cell r="G105">
            <v>4.5</v>
          </cell>
          <cell r="H105">
            <v>0</v>
          </cell>
          <cell r="I105">
            <v>4.5</v>
          </cell>
          <cell r="J105">
            <v>4.6900000000000004</v>
          </cell>
          <cell r="K105">
            <v>0</v>
          </cell>
          <cell r="L105">
            <v>4.6900000000000004</v>
          </cell>
          <cell r="M105">
            <v>753</v>
          </cell>
          <cell r="N105">
            <v>552</v>
          </cell>
          <cell r="O105">
            <v>189</v>
          </cell>
          <cell r="P105">
            <v>210</v>
          </cell>
          <cell r="Q105">
            <v>360</v>
          </cell>
          <cell r="R105">
            <v>570</v>
          </cell>
          <cell r="S105">
            <v>-12</v>
          </cell>
          <cell r="V105">
            <v>3388.5</v>
          </cell>
          <cell r="W105">
            <v>3334.5</v>
          </cell>
          <cell r="X105">
            <v>0</v>
          </cell>
          <cell r="Y105">
            <v>2673.3</v>
          </cell>
          <cell r="Z105">
            <v>2673.3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3388.5</v>
          </cell>
          <cell r="AQ105">
            <v>3334.5</v>
          </cell>
          <cell r="AR105">
            <v>2673.3</v>
          </cell>
          <cell r="AS105">
            <v>2673.3</v>
          </cell>
        </row>
        <row r="106">
          <cell r="A106">
            <v>654465</v>
          </cell>
          <cell r="C106" t="str">
            <v>Laura Webb</v>
          </cell>
          <cell r="D106" t="str">
            <v>Childminder</v>
          </cell>
          <cell r="G106">
            <v>4.5</v>
          </cell>
          <cell r="H106">
            <v>0</v>
          </cell>
          <cell r="I106">
            <v>4.5</v>
          </cell>
          <cell r="J106">
            <v>4.6900000000000004</v>
          </cell>
          <cell r="K106">
            <v>0</v>
          </cell>
          <cell r="L106">
            <v>4.6900000000000004</v>
          </cell>
          <cell r="M106">
            <v>1848</v>
          </cell>
          <cell r="N106">
            <v>1140</v>
          </cell>
          <cell r="O106">
            <v>1140</v>
          </cell>
          <cell r="P106">
            <v>1140</v>
          </cell>
          <cell r="Q106">
            <v>1140</v>
          </cell>
          <cell r="R106">
            <v>2280</v>
          </cell>
          <cell r="S106">
            <v>432</v>
          </cell>
          <cell r="V106">
            <v>8316</v>
          </cell>
          <cell r="W106">
            <v>10260</v>
          </cell>
          <cell r="X106">
            <v>0</v>
          </cell>
          <cell r="Y106">
            <v>10693.2</v>
          </cell>
          <cell r="Z106">
            <v>10693.2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8316</v>
          </cell>
          <cell r="AQ106">
            <v>10260</v>
          </cell>
          <cell r="AR106">
            <v>10693.2</v>
          </cell>
          <cell r="AS106">
            <v>10693.2</v>
          </cell>
        </row>
        <row r="107">
          <cell r="C107" t="str">
            <v>Leah Jay</v>
          </cell>
          <cell r="D107" t="str">
            <v>Childminder</v>
          </cell>
          <cell r="G107">
            <v>4.5</v>
          </cell>
          <cell r="H107">
            <v>0</v>
          </cell>
          <cell r="I107">
            <v>4.5</v>
          </cell>
          <cell r="J107">
            <v>4.6900000000000004</v>
          </cell>
          <cell r="K107">
            <v>0</v>
          </cell>
          <cell r="L107">
            <v>4.6900000000000004</v>
          </cell>
          <cell r="M107">
            <v>342</v>
          </cell>
          <cell r="N107">
            <v>399</v>
          </cell>
          <cell r="O107">
            <v>399</v>
          </cell>
          <cell r="P107">
            <v>570</v>
          </cell>
          <cell r="Q107">
            <v>570</v>
          </cell>
          <cell r="R107">
            <v>1140</v>
          </cell>
          <cell r="S107">
            <v>456</v>
          </cell>
          <cell r="V107">
            <v>1539</v>
          </cell>
          <cell r="W107">
            <v>3591</v>
          </cell>
          <cell r="X107">
            <v>0</v>
          </cell>
          <cell r="Y107">
            <v>5346.6</v>
          </cell>
          <cell r="Z107">
            <v>5346.6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1539</v>
          </cell>
          <cell r="AQ107">
            <v>3591</v>
          </cell>
          <cell r="AR107">
            <v>5346.6</v>
          </cell>
          <cell r="AS107">
            <v>5346.6</v>
          </cell>
        </row>
        <row r="108">
          <cell r="A108">
            <v>540606</v>
          </cell>
          <cell r="C108" t="str">
            <v>Leanne Fox</v>
          </cell>
          <cell r="D108" t="str">
            <v>Childminder</v>
          </cell>
          <cell r="G108">
            <v>4.5</v>
          </cell>
          <cell r="H108">
            <v>0</v>
          </cell>
          <cell r="I108">
            <v>4.5</v>
          </cell>
          <cell r="J108">
            <v>4.6900000000000004</v>
          </cell>
          <cell r="K108">
            <v>0</v>
          </cell>
          <cell r="L108">
            <v>4.6900000000000004</v>
          </cell>
          <cell r="M108">
            <v>256.2</v>
          </cell>
          <cell r="N108">
            <v>256.2</v>
          </cell>
          <cell r="O108">
            <v>281.39999999999998</v>
          </cell>
          <cell r="P108">
            <v>85.2</v>
          </cell>
          <cell r="Q108">
            <v>213</v>
          </cell>
          <cell r="R108">
            <v>298.2</v>
          </cell>
          <cell r="S108">
            <v>281.39999999999992</v>
          </cell>
          <cell r="V108">
            <v>1152.8999999999999</v>
          </cell>
          <cell r="W108">
            <v>2419.1999999999998</v>
          </cell>
          <cell r="X108">
            <v>0</v>
          </cell>
          <cell r="Y108">
            <v>1398.558</v>
          </cell>
          <cell r="Z108">
            <v>1398.558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1152.8999999999999</v>
          </cell>
          <cell r="AQ108">
            <v>2419.1999999999998</v>
          </cell>
          <cell r="AR108">
            <v>1398.558</v>
          </cell>
          <cell r="AS108">
            <v>1398.558</v>
          </cell>
        </row>
        <row r="109">
          <cell r="A109">
            <v>654434</v>
          </cell>
          <cell r="C109" t="str">
            <v>Leyna Pepper</v>
          </cell>
          <cell r="D109" t="str">
            <v>Childminder</v>
          </cell>
          <cell r="G109">
            <v>4.5</v>
          </cell>
          <cell r="H109">
            <v>0</v>
          </cell>
          <cell r="I109">
            <v>4.5</v>
          </cell>
          <cell r="J109">
            <v>4.6900000000000004</v>
          </cell>
          <cell r="K109">
            <v>0</v>
          </cell>
          <cell r="L109">
            <v>4.6900000000000004</v>
          </cell>
          <cell r="M109">
            <v>2622</v>
          </cell>
          <cell r="N109">
            <v>604.79999999999995</v>
          </cell>
          <cell r="O109">
            <v>592.19999999999993</v>
          </cell>
          <cell r="P109">
            <v>1323</v>
          </cell>
          <cell r="Q109">
            <v>1127.9999999999998</v>
          </cell>
          <cell r="R109">
            <v>2451</v>
          </cell>
          <cell r="S109">
            <v>-1425</v>
          </cell>
          <cell r="V109">
            <v>11799</v>
          </cell>
          <cell r="W109">
            <v>5386.5</v>
          </cell>
          <cell r="X109">
            <v>0</v>
          </cell>
          <cell r="Y109">
            <v>11495.19</v>
          </cell>
          <cell r="Z109">
            <v>11495.19</v>
          </cell>
          <cell r="AB109">
            <v>545.4</v>
          </cell>
          <cell r="AC109">
            <v>0</v>
          </cell>
          <cell r="AD109">
            <v>0</v>
          </cell>
          <cell r="AE109">
            <v>3114.2339999999999</v>
          </cell>
          <cell r="AF109">
            <v>0</v>
          </cell>
          <cell r="AG109">
            <v>0</v>
          </cell>
          <cell r="AH109">
            <v>0</v>
          </cell>
          <cell r="AI109">
            <v>168.06857142857143</v>
          </cell>
          <cell r="AJ109">
            <v>0</v>
          </cell>
          <cell r="AK109">
            <v>0</v>
          </cell>
          <cell r="AL109">
            <v>294.12</v>
          </cell>
          <cell r="AM109">
            <v>0</v>
          </cell>
          <cell r="AN109">
            <v>0</v>
          </cell>
          <cell r="AO109">
            <v>0</v>
          </cell>
          <cell r="AP109">
            <v>15207.354000000001</v>
          </cell>
          <cell r="AQ109">
            <v>5386.5</v>
          </cell>
          <cell r="AR109">
            <v>11495.19</v>
          </cell>
          <cell r="AS109">
            <v>11495.19</v>
          </cell>
        </row>
        <row r="110">
          <cell r="A110">
            <v>654473</v>
          </cell>
          <cell r="C110" t="str">
            <v>Lindsay O'Riordan</v>
          </cell>
          <cell r="D110" t="str">
            <v>Childminder</v>
          </cell>
          <cell r="G110">
            <v>4.5</v>
          </cell>
          <cell r="H110">
            <v>0</v>
          </cell>
          <cell r="I110">
            <v>4.5</v>
          </cell>
          <cell r="J110">
            <v>4.6900000000000004</v>
          </cell>
          <cell r="K110">
            <v>0</v>
          </cell>
          <cell r="L110">
            <v>4.6900000000000004</v>
          </cell>
          <cell r="M110">
            <v>615</v>
          </cell>
          <cell r="N110">
            <v>552</v>
          </cell>
          <cell r="O110">
            <v>552</v>
          </cell>
          <cell r="P110">
            <v>210</v>
          </cell>
          <cell r="Q110">
            <v>210</v>
          </cell>
          <cell r="R110">
            <v>420</v>
          </cell>
          <cell r="S110">
            <v>489</v>
          </cell>
          <cell r="V110">
            <v>2767.5</v>
          </cell>
          <cell r="W110">
            <v>4968</v>
          </cell>
          <cell r="X110">
            <v>0</v>
          </cell>
          <cell r="Y110">
            <v>1969.8000000000002</v>
          </cell>
          <cell r="Z110">
            <v>1969.8000000000002</v>
          </cell>
          <cell r="AB110">
            <v>957</v>
          </cell>
          <cell r="AC110">
            <v>189</v>
          </cell>
          <cell r="AD110">
            <v>189</v>
          </cell>
          <cell r="AE110">
            <v>5464.47</v>
          </cell>
          <cell r="AF110">
            <v>1079.19</v>
          </cell>
          <cell r="AG110">
            <v>1158.57</v>
          </cell>
          <cell r="AH110">
            <v>1158.57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8231.9700000000012</v>
          </cell>
          <cell r="AQ110">
            <v>6047.1900000000005</v>
          </cell>
          <cell r="AR110">
            <v>3128.37</v>
          </cell>
          <cell r="AS110">
            <v>3128.37</v>
          </cell>
        </row>
        <row r="111">
          <cell r="A111">
            <v>540640</v>
          </cell>
          <cell r="C111" t="str">
            <v>Lisa Evans</v>
          </cell>
          <cell r="D111" t="str">
            <v>Childminder</v>
          </cell>
          <cell r="G111">
            <v>4.5</v>
          </cell>
          <cell r="H111">
            <v>0</v>
          </cell>
          <cell r="I111">
            <v>4.5</v>
          </cell>
          <cell r="J111">
            <v>4.6900000000000004</v>
          </cell>
          <cell r="K111">
            <v>0</v>
          </cell>
          <cell r="L111">
            <v>4.6900000000000004</v>
          </cell>
          <cell r="M111">
            <v>0</v>
          </cell>
          <cell r="S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</row>
        <row r="112">
          <cell r="A112">
            <v>540551</v>
          </cell>
          <cell r="C112" t="str">
            <v>Little Bears Day Nursery</v>
          </cell>
          <cell r="D112" t="str">
            <v>Day Nursery/Ind School</v>
          </cell>
          <cell r="G112">
            <v>4.5</v>
          </cell>
          <cell r="H112">
            <v>0</v>
          </cell>
          <cell r="I112">
            <v>4.5</v>
          </cell>
          <cell r="J112">
            <v>4.6900000000000004</v>
          </cell>
          <cell r="K112">
            <v>0</v>
          </cell>
          <cell r="L112">
            <v>4.6900000000000004</v>
          </cell>
          <cell r="M112">
            <v>0</v>
          </cell>
          <cell r="S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A113">
            <v>558976</v>
          </cell>
          <cell r="C113" t="str">
            <v>Little Footprints Montessori Nursery</v>
          </cell>
          <cell r="D113" t="str">
            <v>Pre School</v>
          </cell>
          <cell r="E113">
            <v>1</v>
          </cell>
          <cell r="F113">
            <v>1</v>
          </cell>
          <cell r="G113">
            <v>4.5</v>
          </cell>
          <cell r="H113">
            <v>0.63</v>
          </cell>
          <cell r="I113">
            <v>5.13</v>
          </cell>
          <cell r="J113">
            <v>4.6900000000000004</v>
          </cell>
          <cell r="K113">
            <v>0.63</v>
          </cell>
          <cell r="L113">
            <v>5.32</v>
          </cell>
          <cell r="M113">
            <v>5111.8</v>
          </cell>
          <cell r="P113">
            <v>0</v>
          </cell>
          <cell r="Q113">
            <v>0</v>
          </cell>
          <cell r="R113">
            <v>0</v>
          </cell>
          <cell r="S113">
            <v>-5111.8</v>
          </cell>
          <cell r="V113">
            <v>26223.534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B113">
            <v>183</v>
          </cell>
          <cell r="AC113">
            <v>0</v>
          </cell>
          <cell r="AD113">
            <v>0</v>
          </cell>
          <cell r="AE113">
            <v>1044.93</v>
          </cell>
          <cell r="AF113">
            <v>0</v>
          </cell>
          <cell r="AG113">
            <v>0</v>
          </cell>
          <cell r="AH113">
            <v>0</v>
          </cell>
          <cell r="AI113">
            <v>143.89028571428571</v>
          </cell>
          <cell r="AJ113">
            <v>0</v>
          </cell>
          <cell r="AK113">
            <v>0</v>
          </cell>
          <cell r="AL113">
            <v>251.80799999999999</v>
          </cell>
          <cell r="AM113">
            <v>0</v>
          </cell>
          <cell r="AN113">
            <v>0</v>
          </cell>
          <cell r="AO113">
            <v>0</v>
          </cell>
          <cell r="AP113">
            <v>27520.272000000001</v>
          </cell>
          <cell r="AQ113">
            <v>0</v>
          </cell>
          <cell r="AR113">
            <v>0</v>
          </cell>
          <cell r="AS113">
            <v>0</v>
          </cell>
        </row>
        <row r="114">
          <cell r="A114">
            <v>654420</v>
          </cell>
          <cell r="C114" t="str">
            <v>Little Me Day Nursery</v>
          </cell>
          <cell r="D114" t="str">
            <v>Day Nursery/Ind School</v>
          </cell>
          <cell r="G114">
            <v>4.5</v>
          </cell>
          <cell r="H114">
            <v>0</v>
          </cell>
          <cell r="I114">
            <v>4.5</v>
          </cell>
          <cell r="J114">
            <v>4.6900000000000004</v>
          </cell>
          <cell r="K114">
            <v>0</v>
          </cell>
          <cell r="L114">
            <v>4.6900000000000004</v>
          </cell>
          <cell r="M114">
            <v>54902</v>
          </cell>
          <cell r="N114">
            <v>24693</v>
          </cell>
          <cell r="O114">
            <v>19460.399999999998</v>
          </cell>
          <cell r="P114">
            <v>26916</v>
          </cell>
          <cell r="Q114">
            <v>21421.199999999997</v>
          </cell>
          <cell r="R114">
            <v>48337.2</v>
          </cell>
          <cell r="S114">
            <v>-10748.600000000006</v>
          </cell>
          <cell r="V114">
            <v>247059</v>
          </cell>
          <cell r="W114">
            <v>198690.3</v>
          </cell>
          <cell r="X114">
            <v>0</v>
          </cell>
          <cell r="Y114">
            <v>226701.46799999999</v>
          </cell>
          <cell r="Z114">
            <v>226701.46799999999</v>
          </cell>
          <cell r="AB114">
            <v>4693</v>
          </cell>
          <cell r="AC114">
            <v>2316</v>
          </cell>
          <cell r="AD114">
            <v>2316</v>
          </cell>
          <cell r="AE114">
            <v>26797.03</v>
          </cell>
          <cell r="AF114">
            <v>13224.36</v>
          </cell>
          <cell r="AG114">
            <v>14197.08</v>
          </cell>
          <cell r="AH114">
            <v>14197.08</v>
          </cell>
          <cell r="AI114">
            <v>728.29714285714283</v>
          </cell>
          <cell r="AJ114">
            <v>948</v>
          </cell>
          <cell r="AK114">
            <v>948</v>
          </cell>
          <cell r="AL114">
            <v>1274.52</v>
          </cell>
          <cell r="AM114">
            <v>1630.56</v>
          </cell>
          <cell r="AN114">
            <v>1630.56</v>
          </cell>
          <cell r="AO114">
            <v>1554.7199999999998</v>
          </cell>
          <cell r="AP114">
            <v>275130.55000000005</v>
          </cell>
          <cell r="AQ114">
            <v>213545.22</v>
          </cell>
          <cell r="AR114">
            <v>242529.10800000001</v>
          </cell>
          <cell r="AS114">
            <v>242453.26799999998</v>
          </cell>
        </row>
        <row r="115">
          <cell r="A115">
            <v>654471</v>
          </cell>
          <cell r="C115" t="str">
            <v>Little Oaks Nursery</v>
          </cell>
          <cell r="D115" t="str">
            <v>Day Nursery/Ind School</v>
          </cell>
          <cell r="E115">
            <v>1</v>
          </cell>
          <cell r="F115">
            <v>1</v>
          </cell>
          <cell r="G115">
            <v>4.5</v>
          </cell>
          <cell r="H115">
            <v>0.63</v>
          </cell>
          <cell r="I115">
            <v>5.13</v>
          </cell>
          <cell r="J115">
            <v>4.6900000000000004</v>
          </cell>
          <cell r="K115">
            <v>0.63</v>
          </cell>
          <cell r="L115">
            <v>5.32</v>
          </cell>
          <cell r="M115">
            <v>7914</v>
          </cell>
          <cell r="N115">
            <v>4428.6000000000004</v>
          </cell>
          <cell r="O115">
            <v>2998</v>
          </cell>
          <cell r="P115">
            <v>4497</v>
          </cell>
          <cell r="Q115">
            <v>3112</v>
          </cell>
          <cell r="R115">
            <v>7609</v>
          </cell>
          <cell r="S115">
            <v>-487.39999999999964</v>
          </cell>
          <cell r="V115">
            <v>40598.82</v>
          </cell>
          <cell r="W115">
            <v>38098.457999999999</v>
          </cell>
          <cell r="X115">
            <v>4678.7579999999998</v>
          </cell>
          <cell r="Y115">
            <v>40479.880000000005</v>
          </cell>
          <cell r="Z115">
            <v>40479.880000000005</v>
          </cell>
          <cell r="AB115">
            <v>570</v>
          </cell>
          <cell r="AC115">
            <v>0</v>
          </cell>
          <cell r="AD115">
            <v>0</v>
          </cell>
          <cell r="AE115">
            <v>3254.7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43853.52</v>
          </cell>
          <cell r="AQ115">
            <v>38098.457999999999</v>
          </cell>
          <cell r="AR115">
            <v>40479.880000000005</v>
          </cell>
          <cell r="AS115">
            <v>40479.880000000005</v>
          </cell>
        </row>
        <row r="116">
          <cell r="A116">
            <v>540545</v>
          </cell>
          <cell r="C116" t="str">
            <v>Little Rainbows (Rainbows Childcare)</v>
          </cell>
          <cell r="D116" t="str">
            <v>Day Nursery/Ind School</v>
          </cell>
          <cell r="G116">
            <v>4.5</v>
          </cell>
          <cell r="H116">
            <v>0</v>
          </cell>
          <cell r="I116">
            <v>4.5</v>
          </cell>
          <cell r="J116">
            <v>4.6900000000000004</v>
          </cell>
          <cell r="K116">
            <v>0</v>
          </cell>
          <cell r="L116">
            <v>4.6900000000000004</v>
          </cell>
          <cell r="M116">
            <v>0</v>
          </cell>
          <cell r="S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</row>
        <row r="117">
          <cell r="A117">
            <v>654434</v>
          </cell>
          <cell r="C117" t="str">
            <v>Lorraine Clarke</v>
          </cell>
          <cell r="D117" t="str">
            <v>Childminder</v>
          </cell>
          <cell r="G117">
            <v>4.5</v>
          </cell>
          <cell r="H117">
            <v>0</v>
          </cell>
          <cell r="I117">
            <v>4.5</v>
          </cell>
          <cell r="J117">
            <v>4.6900000000000004</v>
          </cell>
          <cell r="K117">
            <v>0</v>
          </cell>
          <cell r="L117">
            <v>4.6900000000000004</v>
          </cell>
          <cell r="M117">
            <v>0</v>
          </cell>
          <cell r="S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A118">
            <v>654402</v>
          </cell>
          <cell r="C118" t="str">
            <v>Louise Ambrose</v>
          </cell>
          <cell r="D118" t="str">
            <v>Childminder</v>
          </cell>
          <cell r="G118">
            <v>4.5</v>
          </cell>
          <cell r="H118">
            <v>0</v>
          </cell>
          <cell r="I118">
            <v>4.5</v>
          </cell>
          <cell r="J118">
            <v>4.6900000000000004</v>
          </cell>
          <cell r="K118">
            <v>0</v>
          </cell>
          <cell r="L118">
            <v>4.6900000000000004</v>
          </cell>
          <cell r="M118">
            <v>1062.5999999999999</v>
          </cell>
          <cell r="S118">
            <v>-1062.5999999999999</v>
          </cell>
          <cell r="V118">
            <v>4781.7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582</v>
          </cell>
          <cell r="AC118">
            <v>0</v>
          </cell>
          <cell r="AD118">
            <v>0</v>
          </cell>
          <cell r="AE118">
            <v>3323.22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8104.92</v>
          </cell>
          <cell r="AQ118">
            <v>0</v>
          </cell>
          <cell r="AR118">
            <v>0</v>
          </cell>
          <cell r="AS118">
            <v>0</v>
          </cell>
        </row>
        <row r="119">
          <cell r="C119" t="str">
            <v>Louise Field</v>
          </cell>
          <cell r="D119" t="str">
            <v>Childminder</v>
          </cell>
          <cell r="G119">
            <v>4.5</v>
          </cell>
          <cell r="H119">
            <v>0</v>
          </cell>
          <cell r="I119">
            <v>4.5</v>
          </cell>
          <cell r="J119">
            <v>4.6900000000000004</v>
          </cell>
          <cell r="K119">
            <v>0</v>
          </cell>
          <cell r="L119">
            <v>4.6900000000000004</v>
          </cell>
          <cell r="M119">
            <v>0</v>
          </cell>
          <cell r="S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0">
          <cell r="A120">
            <v>654392</v>
          </cell>
          <cell r="C120" t="str">
            <v>Louise Lambourne</v>
          </cell>
          <cell r="D120" t="str">
            <v>Childminder</v>
          </cell>
          <cell r="G120">
            <v>4.5</v>
          </cell>
          <cell r="H120">
            <v>0</v>
          </cell>
          <cell r="I120">
            <v>4.5</v>
          </cell>
          <cell r="J120">
            <v>4.6900000000000004</v>
          </cell>
          <cell r="K120">
            <v>0</v>
          </cell>
          <cell r="L120">
            <v>4.6900000000000004</v>
          </cell>
          <cell r="M120">
            <v>1271.0999999999999</v>
          </cell>
          <cell r="N120">
            <v>333.9</v>
          </cell>
          <cell r="O120">
            <v>335.05</v>
          </cell>
          <cell r="P120">
            <v>636</v>
          </cell>
          <cell r="Q120">
            <v>440.5</v>
          </cell>
          <cell r="R120">
            <v>1076.5</v>
          </cell>
          <cell r="S120">
            <v>-602.14999999999986</v>
          </cell>
          <cell r="V120">
            <v>5719.95</v>
          </cell>
          <cell r="W120">
            <v>3010.2750000000001</v>
          </cell>
          <cell r="X120">
            <v>0</v>
          </cell>
          <cell r="Y120">
            <v>5048.7850000000008</v>
          </cell>
          <cell r="Z120">
            <v>5048.7850000000008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5719.95</v>
          </cell>
          <cell r="AQ120">
            <v>3010.2750000000001</v>
          </cell>
          <cell r="AR120">
            <v>5048.7850000000008</v>
          </cell>
          <cell r="AS120">
            <v>5048.7850000000008</v>
          </cell>
        </row>
        <row r="121">
          <cell r="A121">
            <v>654484</v>
          </cell>
          <cell r="C121" t="str">
            <v>Louise Sprules</v>
          </cell>
          <cell r="D121" t="str">
            <v>Childminder</v>
          </cell>
          <cell r="G121">
            <v>4.5</v>
          </cell>
          <cell r="H121">
            <v>0</v>
          </cell>
          <cell r="I121">
            <v>4.5</v>
          </cell>
          <cell r="J121">
            <v>4.6900000000000004</v>
          </cell>
          <cell r="K121">
            <v>0</v>
          </cell>
          <cell r="L121">
            <v>4.6900000000000004</v>
          </cell>
          <cell r="M121">
            <v>585.6</v>
          </cell>
          <cell r="N121">
            <v>581.4</v>
          </cell>
          <cell r="O121">
            <v>0</v>
          </cell>
          <cell r="P121">
            <v>478.8</v>
          </cell>
          <cell r="Q121">
            <v>0</v>
          </cell>
          <cell r="R121">
            <v>478.8</v>
          </cell>
          <cell r="S121">
            <v>-4.2000000000000455</v>
          </cell>
          <cell r="V121">
            <v>2635.2000000000003</v>
          </cell>
          <cell r="W121">
            <v>2616.2999999999997</v>
          </cell>
          <cell r="X121">
            <v>0</v>
          </cell>
          <cell r="Y121">
            <v>2245.5720000000001</v>
          </cell>
          <cell r="Z121">
            <v>2245.5720000000001</v>
          </cell>
          <cell r="AB121">
            <v>1311</v>
          </cell>
          <cell r="AC121">
            <v>798</v>
          </cell>
          <cell r="AD121">
            <v>798</v>
          </cell>
          <cell r="AE121">
            <v>7485.81</v>
          </cell>
          <cell r="AF121">
            <v>4556.58</v>
          </cell>
          <cell r="AG121">
            <v>4891.74</v>
          </cell>
          <cell r="AH121">
            <v>4891.74</v>
          </cell>
          <cell r="AI121">
            <v>215.83542857142857</v>
          </cell>
          <cell r="AJ121">
            <v>399</v>
          </cell>
          <cell r="AK121">
            <v>399</v>
          </cell>
          <cell r="AL121">
            <v>377.71199999999999</v>
          </cell>
          <cell r="AM121">
            <v>686.28</v>
          </cell>
          <cell r="AN121">
            <v>686.28</v>
          </cell>
          <cell r="AO121">
            <v>654.36</v>
          </cell>
          <cell r="AP121">
            <v>10498.722</v>
          </cell>
          <cell r="AQ121">
            <v>7859.16</v>
          </cell>
          <cell r="AR121">
            <v>7823.5919999999996</v>
          </cell>
          <cell r="AS121">
            <v>7791.6719999999996</v>
          </cell>
        </row>
        <row r="122">
          <cell r="A122">
            <v>595402</v>
          </cell>
          <cell r="C122" t="str">
            <v>Love Lane Pre-School</v>
          </cell>
          <cell r="D122" t="str">
            <v>Pre School</v>
          </cell>
          <cell r="G122">
            <v>4.5</v>
          </cell>
          <cell r="H122">
            <v>0</v>
          </cell>
          <cell r="I122">
            <v>4.5</v>
          </cell>
          <cell r="J122">
            <v>4.6900000000000004</v>
          </cell>
          <cell r="K122">
            <v>0</v>
          </cell>
          <cell r="L122">
            <v>4.6900000000000004</v>
          </cell>
          <cell r="M122">
            <v>3659.4000000000005</v>
          </cell>
          <cell r="N122">
            <v>5697</v>
          </cell>
          <cell r="O122">
            <v>342</v>
          </cell>
          <cell r="P122">
            <v>5114.3999999999996</v>
          </cell>
          <cell r="Q122">
            <v>239.4</v>
          </cell>
          <cell r="R122">
            <v>5353.7999999999993</v>
          </cell>
          <cell r="S122">
            <v>2379.5999999999995</v>
          </cell>
          <cell r="V122">
            <v>18772.722000000002</v>
          </cell>
          <cell r="W122">
            <v>27175.5</v>
          </cell>
          <cell r="X122">
            <v>0</v>
          </cell>
          <cell r="Y122">
            <v>25109.322</v>
          </cell>
          <cell r="Z122">
            <v>25109.322</v>
          </cell>
          <cell r="AB122">
            <v>1286.4000000000001</v>
          </cell>
          <cell r="AC122">
            <v>1350</v>
          </cell>
          <cell r="AD122">
            <v>1350</v>
          </cell>
          <cell r="AE122">
            <v>7345.3440000000001</v>
          </cell>
          <cell r="AF122">
            <v>7708.5</v>
          </cell>
          <cell r="AG122">
            <v>8275.5</v>
          </cell>
          <cell r="AH122">
            <v>8275.5</v>
          </cell>
          <cell r="AI122">
            <v>1638.2262857142855</v>
          </cell>
          <cell r="AJ122">
            <v>1335.6000000000001</v>
          </cell>
          <cell r="AK122">
            <v>1335.6000000000001</v>
          </cell>
          <cell r="AL122">
            <v>2866.8959999999997</v>
          </cell>
          <cell r="AM122">
            <v>2297.2320000000004</v>
          </cell>
          <cell r="AN122">
            <v>2297.2320000000004</v>
          </cell>
          <cell r="AO122">
            <v>2190.384</v>
          </cell>
          <cell r="AP122">
            <v>28984.962000000003</v>
          </cell>
          <cell r="AQ122">
            <v>37181.232000000004</v>
          </cell>
          <cell r="AR122">
            <v>35682.054000000004</v>
          </cell>
          <cell r="AS122">
            <v>35575.205999999998</v>
          </cell>
        </row>
        <row r="123">
          <cell r="A123">
            <v>540618</v>
          </cell>
          <cell r="C123" t="str">
            <v>Lucie Millon</v>
          </cell>
          <cell r="D123" t="str">
            <v>Childminder</v>
          </cell>
          <cell r="G123">
            <v>4.5</v>
          </cell>
          <cell r="H123">
            <v>0</v>
          </cell>
          <cell r="I123">
            <v>4.5</v>
          </cell>
          <cell r="J123">
            <v>4.6900000000000004</v>
          </cell>
          <cell r="K123">
            <v>0</v>
          </cell>
          <cell r="L123">
            <v>4.6900000000000004</v>
          </cell>
          <cell r="M123">
            <v>1323</v>
          </cell>
          <cell r="N123">
            <v>1311</v>
          </cell>
          <cell r="O123">
            <v>1311</v>
          </cell>
          <cell r="P123">
            <v>969</v>
          </cell>
          <cell r="Q123">
            <v>969</v>
          </cell>
          <cell r="R123">
            <v>1938</v>
          </cell>
          <cell r="S123">
            <v>1299</v>
          </cell>
          <cell r="V123">
            <v>5953.5</v>
          </cell>
          <cell r="W123">
            <v>11799</v>
          </cell>
          <cell r="X123">
            <v>0</v>
          </cell>
          <cell r="Y123">
            <v>9089.2200000000012</v>
          </cell>
          <cell r="Z123">
            <v>9089.2200000000012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5953.5</v>
          </cell>
          <cell r="AQ123">
            <v>11799</v>
          </cell>
          <cell r="AR123">
            <v>9089.2200000000012</v>
          </cell>
          <cell r="AS123">
            <v>9089.2200000000012</v>
          </cell>
        </row>
        <row r="124">
          <cell r="A124">
            <v>654424</v>
          </cell>
          <cell r="C124" t="str">
            <v>Lynne Miller</v>
          </cell>
          <cell r="D124" t="str">
            <v>Childminder</v>
          </cell>
          <cell r="G124">
            <v>4.5</v>
          </cell>
          <cell r="H124">
            <v>0</v>
          </cell>
          <cell r="I124">
            <v>4.5</v>
          </cell>
          <cell r="J124">
            <v>4.6900000000000004</v>
          </cell>
          <cell r="K124">
            <v>0</v>
          </cell>
          <cell r="L124">
            <v>4.6900000000000004</v>
          </cell>
          <cell r="M124">
            <v>0</v>
          </cell>
          <cell r="S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A125">
            <v>654438</v>
          </cell>
          <cell r="C125" t="str">
            <v>Lynne Stafford</v>
          </cell>
          <cell r="D125" t="str">
            <v>Childminder</v>
          </cell>
          <cell r="G125">
            <v>4.5</v>
          </cell>
          <cell r="H125">
            <v>0</v>
          </cell>
          <cell r="I125">
            <v>4.5</v>
          </cell>
          <cell r="J125">
            <v>4.6900000000000004</v>
          </cell>
          <cell r="K125">
            <v>0</v>
          </cell>
          <cell r="L125">
            <v>4.6900000000000004</v>
          </cell>
          <cell r="M125">
            <v>0</v>
          </cell>
          <cell r="S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</row>
        <row r="126">
          <cell r="A126">
            <v>540604</v>
          </cell>
          <cell r="C126" t="str">
            <v>Maggie Cutler</v>
          </cell>
          <cell r="D126" t="str">
            <v>Childminder</v>
          </cell>
          <cell r="G126">
            <v>4.5</v>
          </cell>
          <cell r="H126">
            <v>0</v>
          </cell>
          <cell r="I126">
            <v>4.5</v>
          </cell>
          <cell r="J126">
            <v>4.6900000000000004</v>
          </cell>
          <cell r="K126">
            <v>0</v>
          </cell>
          <cell r="L126">
            <v>4.6900000000000004</v>
          </cell>
          <cell r="M126">
            <v>549</v>
          </cell>
          <cell r="S126">
            <v>-549</v>
          </cell>
          <cell r="V126">
            <v>2470.5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2470.5</v>
          </cell>
          <cell r="AQ126">
            <v>0</v>
          </cell>
          <cell r="AR126">
            <v>0</v>
          </cell>
          <cell r="AS126">
            <v>0</v>
          </cell>
        </row>
        <row r="127">
          <cell r="A127">
            <v>654391</v>
          </cell>
          <cell r="C127" t="str">
            <v>Mallard Cottage Childcare</v>
          </cell>
          <cell r="D127" t="str">
            <v>Childminder</v>
          </cell>
          <cell r="G127">
            <v>4.5</v>
          </cell>
          <cell r="H127">
            <v>0</v>
          </cell>
          <cell r="I127">
            <v>4.5</v>
          </cell>
          <cell r="J127">
            <v>4.6900000000000004</v>
          </cell>
          <cell r="K127">
            <v>0</v>
          </cell>
          <cell r="L127">
            <v>4.6900000000000004</v>
          </cell>
          <cell r="M127">
            <v>4296.3</v>
          </cell>
          <cell r="N127">
            <v>1098</v>
          </cell>
          <cell r="O127">
            <v>749.7</v>
          </cell>
          <cell r="P127">
            <v>1269</v>
          </cell>
          <cell r="Q127">
            <v>1382.4</v>
          </cell>
          <cell r="R127">
            <v>2651.4</v>
          </cell>
          <cell r="S127">
            <v>-2448.6000000000004</v>
          </cell>
          <cell r="V127">
            <v>19333.350000000002</v>
          </cell>
          <cell r="W127">
            <v>8314.65</v>
          </cell>
          <cell r="X127">
            <v>0</v>
          </cell>
          <cell r="Y127">
            <v>12435.066000000001</v>
          </cell>
          <cell r="Z127">
            <v>12435.066000000001</v>
          </cell>
          <cell r="AB127">
            <v>61</v>
          </cell>
          <cell r="AC127">
            <v>0</v>
          </cell>
          <cell r="AD127">
            <v>0</v>
          </cell>
          <cell r="AE127">
            <v>348.31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19681.660000000003</v>
          </cell>
          <cell r="AQ127">
            <v>8314.65</v>
          </cell>
          <cell r="AR127">
            <v>12435.066000000001</v>
          </cell>
          <cell r="AS127">
            <v>12435.066000000001</v>
          </cell>
        </row>
        <row r="128">
          <cell r="A128">
            <v>654464</v>
          </cell>
          <cell r="C128" t="str">
            <v>Mandy van Kempen</v>
          </cell>
          <cell r="D128" t="str">
            <v>Childminder</v>
          </cell>
          <cell r="E128">
            <v>1</v>
          </cell>
          <cell r="F128">
            <v>1</v>
          </cell>
          <cell r="G128">
            <v>4.5</v>
          </cell>
          <cell r="H128">
            <v>0.63</v>
          </cell>
          <cell r="I128">
            <v>5.13</v>
          </cell>
          <cell r="J128">
            <v>4.6900000000000004</v>
          </cell>
          <cell r="K128">
            <v>0.63</v>
          </cell>
          <cell r="L128">
            <v>5.32</v>
          </cell>
          <cell r="M128">
            <v>419.25</v>
          </cell>
          <cell r="N128">
            <v>0</v>
          </cell>
          <cell r="O128">
            <v>398.70000000000005</v>
          </cell>
          <cell r="P128">
            <v>0</v>
          </cell>
          <cell r="Q128">
            <v>450</v>
          </cell>
          <cell r="R128">
            <v>450</v>
          </cell>
          <cell r="S128">
            <v>-20.549999999999955</v>
          </cell>
          <cell r="V128">
            <v>2150.7525000000001</v>
          </cell>
          <cell r="W128">
            <v>2045.3310000000001</v>
          </cell>
          <cell r="X128">
            <v>251.18100000000004</v>
          </cell>
          <cell r="Y128">
            <v>2394</v>
          </cell>
          <cell r="Z128">
            <v>2394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2150.7525000000001</v>
          </cell>
          <cell r="AQ128">
            <v>2045.3310000000001</v>
          </cell>
          <cell r="AR128">
            <v>2394</v>
          </cell>
          <cell r="AS128">
            <v>2394</v>
          </cell>
        </row>
        <row r="129">
          <cell r="A129">
            <v>654476</v>
          </cell>
          <cell r="C129" t="str">
            <v>Marie Woolston</v>
          </cell>
          <cell r="D129" t="str">
            <v>Childminder</v>
          </cell>
          <cell r="G129">
            <v>4.5</v>
          </cell>
          <cell r="H129">
            <v>0</v>
          </cell>
          <cell r="I129">
            <v>4.5</v>
          </cell>
          <cell r="J129">
            <v>4.6900000000000004</v>
          </cell>
          <cell r="K129">
            <v>0</v>
          </cell>
          <cell r="L129">
            <v>4.6900000000000004</v>
          </cell>
          <cell r="M129">
            <v>0</v>
          </cell>
          <cell r="N129">
            <v>0</v>
          </cell>
          <cell r="O129">
            <v>171.6</v>
          </cell>
          <cell r="P129">
            <v>0</v>
          </cell>
          <cell r="Q129">
            <v>165.6</v>
          </cell>
          <cell r="R129">
            <v>165.6</v>
          </cell>
          <cell r="S129">
            <v>171.6</v>
          </cell>
          <cell r="V129">
            <v>0</v>
          </cell>
          <cell r="W129">
            <v>772.19999999999993</v>
          </cell>
          <cell r="X129">
            <v>0</v>
          </cell>
          <cell r="Y129">
            <v>776.66399999999999</v>
          </cell>
          <cell r="Z129">
            <v>776.66399999999999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772.19999999999993</v>
          </cell>
          <cell r="AR129">
            <v>776.66399999999999</v>
          </cell>
          <cell r="AS129">
            <v>776.66399999999999</v>
          </cell>
        </row>
        <row r="130">
          <cell r="A130">
            <v>654445</v>
          </cell>
          <cell r="C130" t="str">
            <v>Maureen Williams</v>
          </cell>
          <cell r="D130" t="str">
            <v>Childminder</v>
          </cell>
          <cell r="G130">
            <v>4.5</v>
          </cell>
          <cell r="H130">
            <v>0</v>
          </cell>
          <cell r="I130">
            <v>4.5</v>
          </cell>
          <cell r="J130">
            <v>4.6900000000000004</v>
          </cell>
          <cell r="K130">
            <v>0</v>
          </cell>
          <cell r="L130">
            <v>4.6900000000000004</v>
          </cell>
          <cell r="M130">
            <v>0</v>
          </cell>
          <cell r="S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A131">
            <v>955147</v>
          </cell>
          <cell r="C131" t="str">
            <v>Melanie Brown</v>
          </cell>
          <cell r="D131" t="str">
            <v>Childminder</v>
          </cell>
          <cell r="G131">
            <v>4.5</v>
          </cell>
          <cell r="H131">
            <v>0</v>
          </cell>
          <cell r="I131">
            <v>4.5</v>
          </cell>
          <cell r="J131">
            <v>4.6900000000000004</v>
          </cell>
          <cell r="K131">
            <v>0</v>
          </cell>
          <cell r="L131">
            <v>4.6900000000000004</v>
          </cell>
          <cell r="M131">
            <v>0</v>
          </cell>
          <cell r="S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A132">
            <v>654467</v>
          </cell>
          <cell r="C132" t="str">
            <v>Melanie Collins</v>
          </cell>
          <cell r="D132" t="str">
            <v>Childminder</v>
          </cell>
          <cell r="G132">
            <v>4.5</v>
          </cell>
          <cell r="H132">
            <v>0</v>
          </cell>
          <cell r="I132">
            <v>4.5</v>
          </cell>
          <cell r="J132">
            <v>4.6900000000000004</v>
          </cell>
          <cell r="K132">
            <v>0</v>
          </cell>
          <cell r="L132">
            <v>4.6900000000000004</v>
          </cell>
          <cell r="M132">
            <v>119.69999999999999</v>
          </cell>
          <cell r="N132">
            <v>0</v>
          </cell>
          <cell r="O132">
            <v>353.6</v>
          </cell>
          <cell r="P132">
            <v>0</v>
          </cell>
          <cell r="Q132">
            <v>308</v>
          </cell>
          <cell r="R132">
            <v>308</v>
          </cell>
          <cell r="S132">
            <v>233.90000000000003</v>
          </cell>
          <cell r="V132">
            <v>538.65</v>
          </cell>
          <cell r="W132">
            <v>1591.2</v>
          </cell>
          <cell r="X132">
            <v>0</v>
          </cell>
          <cell r="Y132">
            <v>1444.5200000000002</v>
          </cell>
          <cell r="Z132">
            <v>1444.5200000000002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538.65</v>
          </cell>
          <cell r="AQ132">
            <v>1591.2</v>
          </cell>
          <cell r="AR132">
            <v>1444.5200000000002</v>
          </cell>
          <cell r="AS132">
            <v>1444.5200000000002</v>
          </cell>
        </row>
        <row r="133">
          <cell r="A133">
            <v>654390</v>
          </cell>
          <cell r="C133" t="str">
            <v>Melanie Osullivan</v>
          </cell>
          <cell r="D133" t="str">
            <v>Childminder</v>
          </cell>
          <cell r="G133">
            <v>4.5</v>
          </cell>
          <cell r="H133">
            <v>0</v>
          </cell>
          <cell r="I133">
            <v>4.5</v>
          </cell>
          <cell r="J133">
            <v>4.6900000000000004</v>
          </cell>
          <cell r="K133">
            <v>0</v>
          </cell>
          <cell r="L133">
            <v>4.6900000000000004</v>
          </cell>
          <cell r="M133">
            <v>0</v>
          </cell>
          <cell r="S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</row>
        <row r="134">
          <cell r="A134">
            <v>654423</v>
          </cell>
          <cell r="C134" t="str">
            <v>Michelle Alsbury</v>
          </cell>
          <cell r="D134" t="str">
            <v>Childminder</v>
          </cell>
          <cell r="G134">
            <v>4.5</v>
          </cell>
          <cell r="H134">
            <v>0</v>
          </cell>
          <cell r="I134">
            <v>4.5</v>
          </cell>
          <cell r="J134">
            <v>4.6900000000000004</v>
          </cell>
          <cell r="K134">
            <v>0</v>
          </cell>
          <cell r="L134">
            <v>4.6900000000000004</v>
          </cell>
          <cell r="M134">
            <v>0</v>
          </cell>
          <cell r="S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A135">
            <v>654459</v>
          </cell>
          <cell r="C135" t="str">
            <v>Michelle Bolton</v>
          </cell>
          <cell r="D135" t="str">
            <v>Childminder</v>
          </cell>
          <cell r="G135">
            <v>4.5</v>
          </cell>
          <cell r="H135">
            <v>0</v>
          </cell>
          <cell r="I135">
            <v>4.5</v>
          </cell>
          <cell r="J135">
            <v>4.6900000000000004</v>
          </cell>
          <cell r="K135">
            <v>0</v>
          </cell>
          <cell r="L135">
            <v>4.6900000000000004</v>
          </cell>
          <cell r="M135">
            <v>642.20000000000005</v>
          </cell>
          <cell r="N135">
            <v>208</v>
          </cell>
          <cell r="O135">
            <v>506</v>
          </cell>
          <cell r="P135">
            <v>299.2</v>
          </cell>
          <cell r="Q135">
            <v>791</v>
          </cell>
          <cell r="R135">
            <v>1090.2</v>
          </cell>
          <cell r="S135">
            <v>71.799999999999955</v>
          </cell>
          <cell r="V135">
            <v>2889.9</v>
          </cell>
          <cell r="W135">
            <v>3213</v>
          </cell>
          <cell r="X135">
            <v>0</v>
          </cell>
          <cell r="Y135">
            <v>5113.0380000000005</v>
          </cell>
          <cell r="Z135">
            <v>5113.0380000000005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2889.9</v>
          </cell>
          <cell r="AQ135">
            <v>3213</v>
          </cell>
          <cell r="AR135">
            <v>5113.0380000000005</v>
          </cell>
          <cell r="AS135">
            <v>5113.0380000000005</v>
          </cell>
        </row>
        <row r="136">
          <cell r="A136">
            <v>654444</v>
          </cell>
          <cell r="C136" t="str">
            <v>Michelle Cooney</v>
          </cell>
          <cell r="D136" t="str">
            <v>Childminder</v>
          </cell>
          <cell r="G136">
            <v>4.5</v>
          </cell>
          <cell r="H136">
            <v>0</v>
          </cell>
          <cell r="I136">
            <v>4.5</v>
          </cell>
          <cell r="J136">
            <v>4.6900000000000004</v>
          </cell>
          <cell r="K136">
            <v>0</v>
          </cell>
          <cell r="L136">
            <v>4.6900000000000004</v>
          </cell>
          <cell r="M136">
            <v>366</v>
          </cell>
          <cell r="S136">
            <v>-366</v>
          </cell>
          <cell r="V136">
            <v>1647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1647</v>
          </cell>
          <cell r="AQ136">
            <v>0</v>
          </cell>
          <cell r="AR136">
            <v>0</v>
          </cell>
          <cell r="AS136">
            <v>0</v>
          </cell>
        </row>
        <row r="137">
          <cell r="C137" t="str">
            <v>Mini Oaks Preschool</v>
          </cell>
          <cell r="E137">
            <v>1</v>
          </cell>
          <cell r="F137">
            <v>1</v>
          </cell>
          <cell r="G137">
            <v>4.5</v>
          </cell>
          <cell r="H137">
            <v>0.63</v>
          </cell>
          <cell r="I137">
            <v>5.13</v>
          </cell>
          <cell r="J137">
            <v>4.6900000000000004</v>
          </cell>
          <cell r="K137">
            <v>0.63</v>
          </cell>
          <cell r="L137">
            <v>5.32</v>
          </cell>
          <cell r="M137">
            <v>4438.2</v>
          </cell>
          <cell r="N137">
            <v>6916.7999999999993</v>
          </cell>
          <cell r="O137">
            <v>2171.3000000000002</v>
          </cell>
          <cell r="P137">
            <v>6138</v>
          </cell>
          <cell r="Q137">
            <v>1886.3000000000002</v>
          </cell>
          <cell r="R137">
            <v>8024.3</v>
          </cell>
          <cell r="S137">
            <v>4649.8999999999987</v>
          </cell>
          <cell r="V137">
            <v>19971.899999999998</v>
          </cell>
          <cell r="W137">
            <v>46621.952999999994</v>
          </cell>
          <cell r="X137">
            <v>5725.5029999999988</v>
          </cell>
          <cell r="Y137">
            <v>42689.276000000005</v>
          </cell>
          <cell r="Z137">
            <v>42689.276000000005</v>
          </cell>
          <cell r="AB137">
            <v>171</v>
          </cell>
          <cell r="AC137">
            <v>930</v>
          </cell>
          <cell r="AD137">
            <v>930</v>
          </cell>
          <cell r="AE137">
            <v>976.41</v>
          </cell>
          <cell r="AF137">
            <v>5310.3</v>
          </cell>
          <cell r="AG137">
            <v>5700.9</v>
          </cell>
          <cell r="AH137">
            <v>5700.9</v>
          </cell>
          <cell r="AI137">
            <v>0</v>
          </cell>
          <cell r="AJ137">
            <v>381</v>
          </cell>
          <cell r="AK137">
            <v>381</v>
          </cell>
          <cell r="AL137">
            <v>0</v>
          </cell>
          <cell r="AM137">
            <v>655.31999999999994</v>
          </cell>
          <cell r="AN137">
            <v>655.31999999999994</v>
          </cell>
          <cell r="AO137">
            <v>624.83999999999992</v>
          </cell>
          <cell r="AP137">
            <v>20948.309999999998</v>
          </cell>
          <cell r="AQ137">
            <v>52587.572999999997</v>
          </cell>
          <cell r="AR137">
            <v>49045.496000000006</v>
          </cell>
          <cell r="AS137">
            <v>49015.016000000003</v>
          </cell>
        </row>
        <row r="138">
          <cell r="A138">
            <v>517837</v>
          </cell>
          <cell r="C138" t="str">
            <v>Mortimer Pre-School</v>
          </cell>
          <cell r="D138" t="str">
            <v>Pre School</v>
          </cell>
          <cell r="E138">
            <v>1</v>
          </cell>
          <cell r="F138">
            <v>1</v>
          </cell>
          <cell r="G138">
            <v>4.5</v>
          </cell>
          <cell r="H138">
            <v>0.63</v>
          </cell>
          <cell r="I138">
            <v>5.13</v>
          </cell>
          <cell r="J138">
            <v>4.6900000000000004</v>
          </cell>
          <cell r="K138">
            <v>0.63</v>
          </cell>
          <cell r="L138">
            <v>5.32</v>
          </cell>
          <cell r="M138">
            <v>16281.299999999997</v>
          </cell>
          <cell r="N138">
            <v>12430.800000000001</v>
          </cell>
          <cell r="O138">
            <v>4519.2</v>
          </cell>
          <cell r="P138">
            <v>12180</v>
          </cell>
          <cell r="Q138">
            <v>4390.2</v>
          </cell>
          <cell r="R138">
            <v>16570.2</v>
          </cell>
          <cell r="S138">
            <v>668.70000000000255</v>
          </cell>
          <cell r="V138">
            <v>83523.068999999989</v>
          </cell>
          <cell r="W138">
            <v>86953.5</v>
          </cell>
          <cell r="X138">
            <v>10678.5</v>
          </cell>
          <cell r="Y138">
            <v>88153.464000000007</v>
          </cell>
          <cell r="Z138">
            <v>88153.464000000007</v>
          </cell>
          <cell r="AB138">
            <v>863.4</v>
          </cell>
          <cell r="AC138">
            <v>417</v>
          </cell>
          <cell r="AD138">
            <v>417</v>
          </cell>
          <cell r="AE138">
            <v>4930.0140000000001</v>
          </cell>
          <cell r="AF138">
            <v>2381.0700000000002</v>
          </cell>
          <cell r="AG138">
            <v>2556.21</v>
          </cell>
          <cell r="AH138">
            <v>2556.21</v>
          </cell>
          <cell r="AI138">
            <v>1792.1417142857142</v>
          </cell>
          <cell r="AJ138">
            <v>795.6</v>
          </cell>
          <cell r="AK138">
            <v>795.6</v>
          </cell>
          <cell r="AL138">
            <v>3136.248</v>
          </cell>
          <cell r="AM138">
            <v>1368.432</v>
          </cell>
          <cell r="AN138">
            <v>1368.432</v>
          </cell>
          <cell r="AO138">
            <v>1304.7839999999999</v>
          </cell>
          <cell r="AP138">
            <v>91589.330999999991</v>
          </cell>
          <cell r="AQ138">
            <v>90703.002000000008</v>
          </cell>
          <cell r="AR138">
            <v>92078.106</v>
          </cell>
          <cell r="AS138">
            <v>92014.458000000013</v>
          </cell>
        </row>
        <row r="139">
          <cell r="A139">
            <v>433879</v>
          </cell>
          <cell r="C139" t="str">
            <v>Natalie Swift</v>
          </cell>
          <cell r="D139" t="str">
            <v>Childminder</v>
          </cell>
          <cell r="G139">
            <v>4.5</v>
          </cell>
          <cell r="H139">
            <v>0</v>
          </cell>
          <cell r="I139">
            <v>4.5</v>
          </cell>
          <cell r="J139">
            <v>4.6900000000000004</v>
          </cell>
          <cell r="K139">
            <v>0</v>
          </cell>
          <cell r="L139">
            <v>4.6900000000000004</v>
          </cell>
          <cell r="M139">
            <v>0</v>
          </cell>
          <cell r="S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</row>
        <row r="140">
          <cell r="A140">
            <v>654493</v>
          </cell>
          <cell r="C140" t="str">
            <v>Natasha Buckley</v>
          </cell>
          <cell r="D140" t="str">
            <v>Childminder</v>
          </cell>
          <cell r="G140">
            <v>4.5</v>
          </cell>
          <cell r="H140">
            <v>0</v>
          </cell>
          <cell r="I140">
            <v>4.5</v>
          </cell>
          <cell r="J140">
            <v>4.6900000000000004</v>
          </cell>
          <cell r="K140">
            <v>0</v>
          </cell>
          <cell r="L140">
            <v>4.6900000000000004</v>
          </cell>
          <cell r="M140">
            <v>597</v>
          </cell>
          <cell r="N140">
            <v>174</v>
          </cell>
          <cell r="O140">
            <v>237</v>
          </cell>
          <cell r="P140">
            <v>0</v>
          </cell>
          <cell r="Q140">
            <v>120</v>
          </cell>
          <cell r="R140">
            <v>120</v>
          </cell>
          <cell r="S140">
            <v>-186</v>
          </cell>
          <cell r="V140">
            <v>2686.5</v>
          </cell>
          <cell r="W140">
            <v>1849.5</v>
          </cell>
          <cell r="X140">
            <v>0</v>
          </cell>
          <cell r="Y140">
            <v>562.80000000000007</v>
          </cell>
          <cell r="Z140">
            <v>562.80000000000007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2686.5</v>
          </cell>
          <cell r="AQ140">
            <v>1849.5</v>
          </cell>
          <cell r="AR140">
            <v>562.80000000000007</v>
          </cell>
          <cell r="AS140">
            <v>562.80000000000007</v>
          </cell>
        </row>
        <row r="141">
          <cell r="A141">
            <v>654453</v>
          </cell>
          <cell r="C141" t="str">
            <v>Neil Hutchinson</v>
          </cell>
          <cell r="D141" t="str">
            <v>Childminder</v>
          </cell>
          <cell r="G141">
            <v>4.5</v>
          </cell>
          <cell r="H141">
            <v>0</v>
          </cell>
          <cell r="I141">
            <v>4.5</v>
          </cell>
          <cell r="J141">
            <v>4.6900000000000004</v>
          </cell>
          <cell r="K141">
            <v>0</v>
          </cell>
          <cell r="L141">
            <v>4.6900000000000004</v>
          </cell>
          <cell r="M141">
            <v>1140</v>
          </cell>
          <cell r="N141">
            <v>558</v>
          </cell>
          <cell r="O141">
            <v>558</v>
          </cell>
          <cell r="P141">
            <v>558</v>
          </cell>
          <cell r="Q141">
            <v>558</v>
          </cell>
          <cell r="R141">
            <v>1116</v>
          </cell>
          <cell r="S141">
            <v>-24</v>
          </cell>
          <cell r="V141">
            <v>5130</v>
          </cell>
          <cell r="W141">
            <v>5022</v>
          </cell>
          <cell r="X141">
            <v>0</v>
          </cell>
          <cell r="Y141">
            <v>5234.0400000000009</v>
          </cell>
          <cell r="Z141">
            <v>5234.0400000000009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5130</v>
          </cell>
          <cell r="AQ141">
            <v>5022</v>
          </cell>
          <cell r="AR141">
            <v>5234.0400000000009</v>
          </cell>
          <cell r="AS141">
            <v>5234.0400000000009</v>
          </cell>
        </row>
        <row r="142">
          <cell r="A142">
            <v>540567</v>
          </cell>
          <cell r="C142" t="str">
            <v>Newbury Gardens Day Nursery</v>
          </cell>
          <cell r="D142" t="str">
            <v>Day Nursery/Ind School</v>
          </cell>
          <cell r="G142">
            <v>4.5</v>
          </cell>
          <cell r="H142">
            <v>0</v>
          </cell>
          <cell r="I142">
            <v>4.5</v>
          </cell>
          <cell r="J142">
            <v>4.6900000000000004</v>
          </cell>
          <cell r="K142">
            <v>0</v>
          </cell>
          <cell r="L142">
            <v>4.6900000000000004</v>
          </cell>
          <cell r="M142">
            <v>35534</v>
          </cell>
          <cell r="N142">
            <v>17724</v>
          </cell>
          <cell r="O142">
            <v>12728.8</v>
          </cell>
          <cell r="P142">
            <v>18700.2</v>
          </cell>
          <cell r="Q142">
            <v>13412.800000000001</v>
          </cell>
          <cell r="R142">
            <v>32113</v>
          </cell>
          <cell r="S142">
            <v>-5081.2000000000007</v>
          </cell>
          <cell r="V142">
            <v>159903</v>
          </cell>
          <cell r="W142">
            <v>137037.6</v>
          </cell>
          <cell r="X142">
            <v>0</v>
          </cell>
          <cell r="Y142">
            <v>150609.97</v>
          </cell>
          <cell r="Z142">
            <v>150609.97</v>
          </cell>
          <cell r="AB142">
            <v>1368.4</v>
          </cell>
          <cell r="AC142">
            <v>186</v>
          </cell>
          <cell r="AD142">
            <v>186</v>
          </cell>
          <cell r="AE142">
            <v>7813.5640000000003</v>
          </cell>
          <cell r="AF142">
            <v>1062.06</v>
          </cell>
          <cell r="AG142">
            <v>1140.18</v>
          </cell>
          <cell r="AH142">
            <v>1140.18</v>
          </cell>
          <cell r="AI142">
            <v>1300.32</v>
          </cell>
          <cell r="AJ142">
            <v>372</v>
          </cell>
          <cell r="AK142">
            <v>372</v>
          </cell>
          <cell r="AL142">
            <v>2275.56</v>
          </cell>
          <cell r="AM142">
            <v>639.84</v>
          </cell>
          <cell r="AN142">
            <v>639.84</v>
          </cell>
          <cell r="AO142">
            <v>610.07999999999993</v>
          </cell>
          <cell r="AP142">
            <v>169992.12400000001</v>
          </cell>
          <cell r="AQ142">
            <v>138739.5</v>
          </cell>
          <cell r="AR142">
            <v>152389.99</v>
          </cell>
          <cell r="AS142">
            <v>152360.23000000001</v>
          </cell>
        </row>
        <row r="143">
          <cell r="C143" t="str">
            <v>Nicola McEvoy</v>
          </cell>
          <cell r="G143">
            <v>4.5</v>
          </cell>
          <cell r="H143">
            <v>0</v>
          </cell>
          <cell r="I143">
            <v>4.5</v>
          </cell>
          <cell r="J143">
            <v>4.6900000000000004</v>
          </cell>
          <cell r="K143">
            <v>0</v>
          </cell>
          <cell r="L143">
            <v>4.6900000000000004</v>
          </cell>
          <cell r="M143">
            <v>0</v>
          </cell>
          <cell r="N143">
            <v>384</v>
          </cell>
          <cell r="O143">
            <v>384</v>
          </cell>
          <cell r="P143">
            <v>384</v>
          </cell>
          <cell r="Q143">
            <v>384</v>
          </cell>
          <cell r="R143">
            <v>768</v>
          </cell>
          <cell r="S143">
            <v>768</v>
          </cell>
          <cell r="V143">
            <v>0</v>
          </cell>
          <cell r="W143">
            <v>3456</v>
          </cell>
          <cell r="X143">
            <v>0</v>
          </cell>
          <cell r="Y143">
            <v>3601.92</v>
          </cell>
          <cell r="Z143">
            <v>3601.92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3456</v>
          </cell>
          <cell r="AR143">
            <v>3601.92</v>
          </cell>
          <cell r="AS143">
            <v>3601.92</v>
          </cell>
        </row>
        <row r="144">
          <cell r="A144">
            <v>654412</v>
          </cell>
          <cell r="C144" t="str">
            <v>Nicola Pierce</v>
          </cell>
          <cell r="D144" t="str">
            <v>Childminder</v>
          </cell>
          <cell r="G144">
            <v>4.5</v>
          </cell>
          <cell r="H144">
            <v>0</v>
          </cell>
          <cell r="I144">
            <v>4.5</v>
          </cell>
          <cell r="J144">
            <v>4.6900000000000004</v>
          </cell>
          <cell r="K144">
            <v>0</v>
          </cell>
          <cell r="L144">
            <v>4.6900000000000004</v>
          </cell>
          <cell r="M144">
            <v>122</v>
          </cell>
          <cell r="N144">
            <v>387</v>
          </cell>
          <cell r="O144">
            <v>387</v>
          </cell>
          <cell r="P144">
            <v>213</v>
          </cell>
          <cell r="Q144">
            <v>213</v>
          </cell>
          <cell r="R144">
            <v>426</v>
          </cell>
          <cell r="S144">
            <v>652</v>
          </cell>
          <cell r="V144">
            <v>549</v>
          </cell>
          <cell r="W144">
            <v>3483</v>
          </cell>
          <cell r="X144">
            <v>0</v>
          </cell>
          <cell r="Y144">
            <v>1997.94</v>
          </cell>
          <cell r="Z144">
            <v>1997.94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387</v>
          </cell>
          <cell r="AK144">
            <v>387</v>
          </cell>
          <cell r="AL144">
            <v>0</v>
          </cell>
          <cell r="AM144">
            <v>665.64</v>
          </cell>
          <cell r="AN144">
            <v>665.64</v>
          </cell>
          <cell r="AO144">
            <v>634.67999999999995</v>
          </cell>
          <cell r="AP144">
            <v>549</v>
          </cell>
          <cell r="AQ144">
            <v>4148.6400000000003</v>
          </cell>
          <cell r="AR144">
            <v>2663.58</v>
          </cell>
          <cell r="AS144">
            <v>2632.62</v>
          </cell>
        </row>
        <row r="145">
          <cell r="A145">
            <v>525004</v>
          </cell>
          <cell r="C145" t="str">
            <v>Pangbourne Day Nursery</v>
          </cell>
          <cell r="D145" t="str">
            <v>Day Nursery/Ind School</v>
          </cell>
          <cell r="G145">
            <v>4.5</v>
          </cell>
          <cell r="H145">
            <v>0</v>
          </cell>
          <cell r="I145">
            <v>4.5</v>
          </cell>
          <cell r="J145">
            <v>4.6900000000000004</v>
          </cell>
          <cell r="K145">
            <v>0</v>
          </cell>
          <cell r="L145">
            <v>4.6900000000000004</v>
          </cell>
          <cell r="M145">
            <v>13378.8</v>
          </cell>
          <cell r="N145">
            <v>9816</v>
          </cell>
          <cell r="O145">
            <v>7254.6</v>
          </cell>
          <cell r="P145">
            <v>9371.4</v>
          </cell>
          <cell r="Q145">
            <v>6399.6</v>
          </cell>
          <cell r="R145">
            <v>15771</v>
          </cell>
          <cell r="S145">
            <v>3691.7999999999993</v>
          </cell>
          <cell r="V145">
            <v>60204.6</v>
          </cell>
          <cell r="W145">
            <v>76817.7</v>
          </cell>
          <cell r="X145">
            <v>0</v>
          </cell>
          <cell r="Y145">
            <v>73965.990000000005</v>
          </cell>
          <cell r="Z145">
            <v>73965.990000000005</v>
          </cell>
          <cell r="AB145">
            <v>786.00000000000011</v>
          </cell>
          <cell r="AC145">
            <v>399</v>
          </cell>
          <cell r="AD145">
            <v>399</v>
          </cell>
          <cell r="AE145">
            <v>4488.0600000000004</v>
          </cell>
          <cell r="AF145">
            <v>2278.29</v>
          </cell>
          <cell r="AG145">
            <v>2445.87</v>
          </cell>
          <cell r="AH145">
            <v>2445.87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64692.659999999996</v>
          </cell>
          <cell r="AQ145">
            <v>79095.989999999991</v>
          </cell>
          <cell r="AR145">
            <v>76411.86</v>
          </cell>
          <cell r="AS145">
            <v>76411.86</v>
          </cell>
        </row>
        <row r="146">
          <cell r="A146">
            <v>595400</v>
          </cell>
          <cell r="C146" t="str">
            <v>Pangbourne Valley Playgroup</v>
          </cell>
          <cell r="D146" t="str">
            <v>Pre School</v>
          </cell>
          <cell r="G146">
            <v>4.5</v>
          </cell>
          <cell r="H146">
            <v>0</v>
          </cell>
          <cell r="I146">
            <v>4.5</v>
          </cell>
          <cell r="J146">
            <v>4.6900000000000004</v>
          </cell>
          <cell r="K146">
            <v>0</v>
          </cell>
          <cell r="L146">
            <v>4.6900000000000004</v>
          </cell>
          <cell r="M146">
            <v>5895</v>
          </cell>
          <cell r="N146">
            <v>5019</v>
          </cell>
          <cell r="O146">
            <v>5323.4</v>
          </cell>
          <cell r="P146">
            <v>5190</v>
          </cell>
          <cell r="Q146">
            <v>4742</v>
          </cell>
          <cell r="R146">
            <v>9932</v>
          </cell>
          <cell r="S146">
            <v>4447.3999999999996</v>
          </cell>
          <cell r="V146">
            <v>26527.5</v>
          </cell>
          <cell r="W146">
            <v>46540.799999999996</v>
          </cell>
          <cell r="X146">
            <v>0</v>
          </cell>
          <cell r="Y146">
            <v>46581.08</v>
          </cell>
          <cell r="Z146">
            <v>46581.08</v>
          </cell>
          <cell r="AB146">
            <v>427.5</v>
          </cell>
          <cell r="AC146">
            <v>2512.1999999999998</v>
          </cell>
          <cell r="AD146">
            <v>2512.1999999999998</v>
          </cell>
          <cell r="AE146">
            <v>2441.0250000000001</v>
          </cell>
          <cell r="AF146">
            <v>14344.661999999998</v>
          </cell>
          <cell r="AG146">
            <v>15399.785999999998</v>
          </cell>
          <cell r="AH146">
            <v>15399.785999999998</v>
          </cell>
          <cell r="AI146">
            <v>179.86285714285714</v>
          </cell>
          <cell r="AJ146">
            <v>171</v>
          </cell>
          <cell r="AK146">
            <v>171</v>
          </cell>
          <cell r="AL146">
            <v>314.76</v>
          </cell>
          <cell r="AM146">
            <v>294.12</v>
          </cell>
          <cell r="AN146">
            <v>294.12</v>
          </cell>
          <cell r="AO146">
            <v>280.44</v>
          </cell>
          <cell r="AP146">
            <v>29283.285</v>
          </cell>
          <cell r="AQ146">
            <v>61179.581999999995</v>
          </cell>
          <cell r="AR146">
            <v>62274.986000000004</v>
          </cell>
          <cell r="AS146">
            <v>62261.305999999997</v>
          </cell>
        </row>
        <row r="147">
          <cell r="A147">
            <v>540608</v>
          </cell>
          <cell r="C147" t="str">
            <v>Paula Chambers</v>
          </cell>
          <cell r="D147" t="str">
            <v>Childminder</v>
          </cell>
          <cell r="G147">
            <v>4.5</v>
          </cell>
          <cell r="H147">
            <v>0</v>
          </cell>
          <cell r="I147">
            <v>4.5</v>
          </cell>
          <cell r="J147">
            <v>4.6900000000000004</v>
          </cell>
          <cell r="K147">
            <v>0</v>
          </cell>
          <cell r="L147">
            <v>4.6900000000000004</v>
          </cell>
          <cell r="M147">
            <v>0</v>
          </cell>
          <cell r="S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148">
            <v>540587</v>
          </cell>
          <cell r="C148" t="str">
            <v>Paula Cook</v>
          </cell>
          <cell r="D148" t="str">
            <v>Childminder</v>
          </cell>
          <cell r="G148">
            <v>4.5</v>
          </cell>
          <cell r="H148">
            <v>0</v>
          </cell>
          <cell r="I148">
            <v>4.5</v>
          </cell>
          <cell r="J148">
            <v>4.6900000000000004</v>
          </cell>
          <cell r="K148">
            <v>0</v>
          </cell>
          <cell r="L148">
            <v>4.6900000000000004</v>
          </cell>
          <cell r="M148">
            <v>0</v>
          </cell>
          <cell r="S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149">
            <v>540568</v>
          </cell>
          <cell r="C149" t="str">
            <v>Paula Grimes</v>
          </cell>
          <cell r="D149" t="str">
            <v>Childminder</v>
          </cell>
          <cell r="G149">
            <v>4.5</v>
          </cell>
          <cell r="H149">
            <v>0</v>
          </cell>
          <cell r="I149">
            <v>4.5</v>
          </cell>
          <cell r="J149">
            <v>4.6900000000000004</v>
          </cell>
          <cell r="K149">
            <v>0</v>
          </cell>
          <cell r="L149">
            <v>4.6900000000000004</v>
          </cell>
          <cell r="M149">
            <v>2860.2</v>
          </cell>
          <cell r="N149">
            <v>1812</v>
          </cell>
          <cell r="O149">
            <v>882</v>
          </cell>
          <cell r="P149">
            <v>1299</v>
          </cell>
          <cell r="Q149">
            <v>711</v>
          </cell>
          <cell r="R149">
            <v>2010</v>
          </cell>
          <cell r="S149">
            <v>-166.19999999999982</v>
          </cell>
          <cell r="V149">
            <v>12870.9</v>
          </cell>
          <cell r="W149">
            <v>12123</v>
          </cell>
          <cell r="X149">
            <v>0</v>
          </cell>
          <cell r="Y149">
            <v>9426.9000000000015</v>
          </cell>
          <cell r="Z149">
            <v>9426.9000000000015</v>
          </cell>
          <cell r="AB149">
            <v>1290</v>
          </cell>
          <cell r="AC149">
            <v>381</v>
          </cell>
          <cell r="AD149">
            <v>381</v>
          </cell>
          <cell r="AE149">
            <v>7365.9</v>
          </cell>
          <cell r="AF149">
            <v>2175.5099999999998</v>
          </cell>
          <cell r="AG149">
            <v>2335.5299999999997</v>
          </cell>
          <cell r="AH149">
            <v>2335.5299999999997</v>
          </cell>
          <cell r="AI149">
            <v>539.58857142857141</v>
          </cell>
          <cell r="AJ149">
            <v>1122</v>
          </cell>
          <cell r="AK149">
            <v>1122</v>
          </cell>
          <cell r="AL149">
            <v>944.28</v>
          </cell>
          <cell r="AM149">
            <v>1929.84</v>
          </cell>
          <cell r="AN149">
            <v>1929.84</v>
          </cell>
          <cell r="AO149">
            <v>1840.08</v>
          </cell>
          <cell r="AP149">
            <v>21181.079999999998</v>
          </cell>
          <cell r="AQ149">
            <v>16228.349999999999</v>
          </cell>
          <cell r="AR149">
            <v>13692.27</v>
          </cell>
          <cell r="AS149">
            <v>13602.510000000002</v>
          </cell>
        </row>
        <row r="150">
          <cell r="A150">
            <v>523863</v>
          </cell>
          <cell r="C150" t="str">
            <v>Pied Piper Pre-School</v>
          </cell>
          <cell r="D150" t="str">
            <v>Pre School</v>
          </cell>
          <cell r="E150">
            <v>1</v>
          </cell>
          <cell r="F150">
            <v>1</v>
          </cell>
          <cell r="G150">
            <v>4.5</v>
          </cell>
          <cell r="H150">
            <v>0.63</v>
          </cell>
          <cell r="I150">
            <v>5.13</v>
          </cell>
          <cell r="J150">
            <v>4.6900000000000004</v>
          </cell>
          <cell r="K150">
            <v>0.63</v>
          </cell>
          <cell r="L150">
            <v>5.32</v>
          </cell>
          <cell r="M150">
            <v>13815.81</v>
          </cell>
          <cell r="N150">
            <v>11950.4</v>
          </cell>
          <cell r="O150">
            <v>982.82</v>
          </cell>
          <cell r="P150">
            <v>12381.599999999999</v>
          </cell>
          <cell r="Q150">
            <v>798.02</v>
          </cell>
          <cell r="R150">
            <v>13179.619999999999</v>
          </cell>
          <cell r="S150">
            <v>-882.59000000000015</v>
          </cell>
          <cell r="V150">
            <v>70875.105299999996</v>
          </cell>
          <cell r="W150">
            <v>66347.41859999999</v>
          </cell>
          <cell r="X150">
            <v>8147.9285999999993</v>
          </cell>
          <cell r="Y150">
            <v>70115.578399999999</v>
          </cell>
          <cell r="Z150">
            <v>70115.578399999999</v>
          </cell>
          <cell r="AB150">
            <v>290.39999999999998</v>
          </cell>
          <cell r="AC150">
            <v>175.2</v>
          </cell>
          <cell r="AD150">
            <v>175.2</v>
          </cell>
          <cell r="AE150">
            <v>1658.184</v>
          </cell>
          <cell r="AF150">
            <v>1000.3919999999999</v>
          </cell>
          <cell r="AG150">
            <v>1073.9759999999999</v>
          </cell>
          <cell r="AH150">
            <v>1073.9759999999999</v>
          </cell>
          <cell r="AI150">
            <v>1836.9599999999998</v>
          </cell>
          <cell r="AJ150">
            <v>1618.1</v>
          </cell>
          <cell r="AK150">
            <v>1618.1</v>
          </cell>
          <cell r="AL150">
            <v>3214.68</v>
          </cell>
          <cell r="AM150">
            <v>2783.1319999999996</v>
          </cell>
          <cell r="AN150">
            <v>2783.1319999999996</v>
          </cell>
          <cell r="AO150">
            <v>2653.6839999999997</v>
          </cell>
          <cell r="AP150">
            <v>75747.969299999982</v>
          </cell>
          <cell r="AQ150">
            <v>70130.942599999995</v>
          </cell>
          <cell r="AR150">
            <v>73972.686399999991</v>
          </cell>
          <cell r="AS150">
            <v>73843.238400000002</v>
          </cell>
        </row>
        <row r="151">
          <cell r="A151">
            <v>582236</v>
          </cell>
          <cell r="C151" t="str">
            <v>Playmates Pre-School</v>
          </cell>
          <cell r="D151" t="str">
            <v>Pre School</v>
          </cell>
          <cell r="E151">
            <v>1</v>
          </cell>
          <cell r="F151">
            <v>1</v>
          </cell>
          <cell r="G151">
            <v>4.5</v>
          </cell>
          <cell r="H151">
            <v>0.63</v>
          </cell>
          <cell r="I151">
            <v>5.13</v>
          </cell>
          <cell r="J151">
            <v>4.6900000000000004</v>
          </cell>
          <cell r="K151">
            <v>0.63</v>
          </cell>
          <cell r="L151">
            <v>5.32</v>
          </cell>
          <cell r="M151">
            <v>36976.199999999997</v>
          </cell>
          <cell r="N151">
            <v>24455.200000000001</v>
          </cell>
          <cell r="O151">
            <v>6466.8</v>
          </cell>
          <cell r="P151">
            <v>26960.400000000001</v>
          </cell>
          <cell r="Q151">
            <v>6350.4</v>
          </cell>
          <cell r="R151">
            <v>33310.800000000003</v>
          </cell>
          <cell r="S151">
            <v>-6054.1999999999971</v>
          </cell>
          <cell r="V151">
            <v>189687.90599999999</v>
          </cell>
          <cell r="W151">
            <v>158629.85999999999</v>
          </cell>
          <cell r="X151">
            <v>19480.86</v>
          </cell>
          <cell r="Y151">
            <v>177213.45600000003</v>
          </cell>
          <cell r="Z151">
            <v>177213.45600000003</v>
          </cell>
          <cell r="AB151">
            <v>3337.2000000000003</v>
          </cell>
          <cell r="AC151">
            <v>3229.8</v>
          </cell>
          <cell r="AD151">
            <v>3229.8</v>
          </cell>
          <cell r="AE151">
            <v>19055.412</v>
          </cell>
          <cell r="AF151">
            <v>18442.157999999999</v>
          </cell>
          <cell r="AG151">
            <v>19798.673999999999</v>
          </cell>
          <cell r="AH151">
            <v>19798.673999999999</v>
          </cell>
          <cell r="AI151">
            <v>4148.6400000000003</v>
          </cell>
          <cell r="AJ151">
            <v>5765.4</v>
          </cell>
          <cell r="AK151">
            <v>5765.4</v>
          </cell>
          <cell r="AL151">
            <v>7260.12</v>
          </cell>
          <cell r="AM151">
            <v>9916.4879999999994</v>
          </cell>
          <cell r="AN151">
            <v>9916.4879999999994</v>
          </cell>
          <cell r="AO151">
            <v>9455.2559999999994</v>
          </cell>
          <cell r="AP151">
            <v>216003.43799999999</v>
          </cell>
          <cell r="AQ151">
            <v>186988.50599999999</v>
          </cell>
          <cell r="AR151">
            <v>206928.61800000002</v>
          </cell>
          <cell r="AS151">
            <v>206467.38600000003</v>
          </cell>
        </row>
        <row r="152">
          <cell r="A152">
            <v>517630</v>
          </cell>
          <cell r="C152" t="str">
            <v>Pumpkins Pre-School</v>
          </cell>
          <cell r="D152" t="str">
            <v>Pre School</v>
          </cell>
          <cell r="G152">
            <v>4.5</v>
          </cell>
          <cell r="H152">
            <v>0</v>
          </cell>
          <cell r="I152">
            <v>4.5</v>
          </cell>
          <cell r="J152">
            <v>4.6900000000000004</v>
          </cell>
          <cell r="K152">
            <v>0</v>
          </cell>
          <cell r="L152">
            <v>4.6900000000000004</v>
          </cell>
          <cell r="M152">
            <v>0</v>
          </cell>
          <cell r="S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153">
            <v>516873</v>
          </cell>
          <cell r="C153" t="str">
            <v>Purley Pre-School</v>
          </cell>
          <cell r="D153" t="str">
            <v>Pre School</v>
          </cell>
          <cell r="G153">
            <v>4.5</v>
          </cell>
          <cell r="H153">
            <v>0</v>
          </cell>
          <cell r="I153">
            <v>4.5</v>
          </cell>
          <cell r="J153">
            <v>4.6900000000000004</v>
          </cell>
          <cell r="K153">
            <v>0</v>
          </cell>
          <cell r="L153">
            <v>4.6900000000000004</v>
          </cell>
          <cell r="M153">
            <v>19337.900000000001</v>
          </cell>
          <cell r="N153">
            <v>13335.300000000001</v>
          </cell>
          <cell r="O153">
            <v>5307.45</v>
          </cell>
          <cell r="P153">
            <v>14030.7</v>
          </cell>
          <cell r="Q153">
            <v>4569.3</v>
          </cell>
          <cell r="R153">
            <v>18600</v>
          </cell>
          <cell r="S153">
            <v>-695.15000000000146</v>
          </cell>
          <cell r="V153">
            <v>87020.55</v>
          </cell>
          <cell r="W153">
            <v>83892.375</v>
          </cell>
          <cell r="X153">
            <v>0</v>
          </cell>
          <cell r="Y153">
            <v>87234</v>
          </cell>
          <cell r="Z153">
            <v>87234</v>
          </cell>
          <cell r="AB153">
            <v>1241.4000000000001</v>
          </cell>
          <cell r="AC153">
            <v>2560.9</v>
          </cell>
          <cell r="AD153">
            <v>2560.9</v>
          </cell>
          <cell r="AE153">
            <v>7088.3940000000002</v>
          </cell>
          <cell r="AF153">
            <v>14622.739</v>
          </cell>
          <cell r="AG153">
            <v>15698.317000000001</v>
          </cell>
          <cell r="AH153">
            <v>15698.317000000001</v>
          </cell>
          <cell r="AI153">
            <v>3765.1291428571431</v>
          </cell>
          <cell r="AJ153">
            <v>3431.7</v>
          </cell>
          <cell r="AK153">
            <v>3431.7</v>
          </cell>
          <cell r="AL153">
            <v>6588.9760000000006</v>
          </cell>
          <cell r="AM153">
            <v>5902.5239999999994</v>
          </cell>
          <cell r="AN153">
            <v>5902.5239999999994</v>
          </cell>
          <cell r="AO153">
            <v>5627.9879999999994</v>
          </cell>
          <cell r="AP153">
            <v>100697.92</v>
          </cell>
          <cell r="AQ153">
            <v>104417.63800000001</v>
          </cell>
          <cell r="AR153">
            <v>108834.841</v>
          </cell>
          <cell r="AS153">
            <v>108560.30499999999</v>
          </cell>
        </row>
        <row r="154">
          <cell r="A154">
            <v>522592</v>
          </cell>
          <cell r="C154" t="str">
            <v>Quackers Day Nursery</v>
          </cell>
          <cell r="D154" t="str">
            <v>Day Nursery/Ind School</v>
          </cell>
          <cell r="G154">
            <v>4.5</v>
          </cell>
          <cell r="H154">
            <v>0</v>
          </cell>
          <cell r="I154">
            <v>4.5</v>
          </cell>
          <cell r="J154">
            <v>4.6900000000000004</v>
          </cell>
          <cell r="K154">
            <v>0</v>
          </cell>
          <cell r="L154">
            <v>4.6900000000000004</v>
          </cell>
          <cell r="M154">
            <v>23121</v>
          </cell>
          <cell r="N154">
            <v>12045</v>
          </cell>
          <cell r="O154">
            <v>10533</v>
          </cell>
          <cell r="P154">
            <v>11307</v>
          </cell>
          <cell r="Q154">
            <v>9998.5999999999985</v>
          </cell>
          <cell r="R154">
            <v>21305.599999999999</v>
          </cell>
          <cell r="S154">
            <v>-543</v>
          </cell>
          <cell r="V154">
            <v>104044.5</v>
          </cell>
          <cell r="W154">
            <v>101601</v>
          </cell>
          <cell r="X154">
            <v>0</v>
          </cell>
          <cell r="Y154">
            <v>99923.263999999996</v>
          </cell>
          <cell r="Z154">
            <v>99923.263999999996</v>
          </cell>
          <cell r="AB154">
            <v>1506</v>
          </cell>
          <cell r="AC154">
            <v>1293</v>
          </cell>
          <cell r="AD154">
            <v>1293</v>
          </cell>
          <cell r="AE154">
            <v>8599.26</v>
          </cell>
          <cell r="AF154">
            <v>7383.03</v>
          </cell>
          <cell r="AG154">
            <v>7926.09</v>
          </cell>
          <cell r="AH154">
            <v>7926.09</v>
          </cell>
          <cell r="AI154">
            <v>179.86285714285714</v>
          </cell>
          <cell r="AJ154">
            <v>375</v>
          </cell>
          <cell r="AK154">
            <v>375</v>
          </cell>
          <cell r="AL154">
            <v>314.76</v>
          </cell>
          <cell r="AM154">
            <v>645</v>
          </cell>
          <cell r="AN154">
            <v>645</v>
          </cell>
          <cell r="AO154">
            <v>615</v>
          </cell>
          <cell r="AP154">
            <v>112958.51999999999</v>
          </cell>
          <cell r="AQ154">
            <v>109629.03</v>
          </cell>
          <cell r="AR154">
            <v>108494.35399999999</v>
          </cell>
          <cell r="AS154">
            <v>108464.35399999999</v>
          </cell>
        </row>
        <row r="155">
          <cell r="A155">
            <v>654462</v>
          </cell>
          <cell r="C155" t="str">
            <v>Rachel Phillips/Brown</v>
          </cell>
          <cell r="D155" t="str">
            <v>Childminder</v>
          </cell>
          <cell r="G155">
            <v>4.5</v>
          </cell>
          <cell r="H155">
            <v>0</v>
          </cell>
          <cell r="I155">
            <v>4.5</v>
          </cell>
          <cell r="J155">
            <v>4.6900000000000004</v>
          </cell>
          <cell r="K155">
            <v>0</v>
          </cell>
          <cell r="L155">
            <v>4.6900000000000004</v>
          </cell>
          <cell r="M155">
            <v>0</v>
          </cell>
          <cell r="S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</row>
        <row r="156">
          <cell r="A156">
            <v>654395</v>
          </cell>
          <cell r="C156" t="str">
            <v>Rainbows Childcare Ltd</v>
          </cell>
          <cell r="D156" t="str">
            <v>Pre School</v>
          </cell>
          <cell r="G156">
            <v>4.5</v>
          </cell>
          <cell r="H156">
            <v>0</v>
          </cell>
          <cell r="I156">
            <v>4.5</v>
          </cell>
          <cell r="J156">
            <v>4.6900000000000004</v>
          </cell>
          <cell r="K156">
            <v>0</v>
          </cell>
          <cell r="L156">
            <v>4.6900000000000004</v>
          </cell>
          <cell r="M156">
            <v>17948.2</v>
          </cell>
          <cell r="N156">
            <v>10746.3</v>
          </cell>
          <cell r="O156">
            <v>5859.42</v>
          </cell>
          <cell r="P156">
            <v>7161</v>
          </cell>
          <cell r="Q156">
            <v>3234</v>
          </cell>
          <cell r="R156">
            <v>10395</v>
          </cell>
          <cell r="S156">
            <v>-1342.4799999999996</v>
          </cell>
          <cell r="V156">
            <v>80766.900000000009</v>
          </cell>
          <cell r="W156">
            <v>74725.740000000005</v>
          </cell>
          <cell r="X156">
            <v>0</v>
          </cell>
          <cell r="Y156">
            <v>48752.55</v>
          </cell>
          <cell r="Z156">
            <v>48752.55</v>
          </cell>
          <cell r="AB156">
            <v>774</v>
          </cell>
          <cell r="AC156">
            <v>588</v>
          </cell>
          <cell r="AD156">
            <v>588</v>
          </cell>
          <cell r="AE156">
            <v>4419.54</v>
          </cell>
          <cell r="AF156">
            <v>3357.48</v>
          </cell>
          <cell r="AG156">
            <v>3604.44</v>
          </cell>
          <cell r="AH156">
            <v>3604.44</v>
          </cell>
          <cell r="AI156">
            <v>560</v>
          </cell>
          <cell r="AJ156">
            <v>1140</v>
          </cell>
          <cell r="AK156">
            <v>1140</v>
          </cell>
          <cell r="AL156">
            <v>980</v>
          </cell>
          <cell r="AM156">
            <v>1960.8</v>
          </cell>
          <cell r="AN156">
            <v>1960.8</v>
          </cell>
          <cell r="AO156">
            <v>1869.6</v>
          </cell>
          <cell r="AP156">
            <v>86166.44</v>
          </cell>
          <cell r="AQ156">
            <v>80044.02</v>
          </cell>
          <cell r="AR156">
            <v>54317.79</v>
          </cell>
          <cell r="AS156">
            <v>54226.590000000004</v>
          </cell>
        </row>
        <row r="157">
          <cell r="A157">
            <v>540542</v>
          </cell>
          <cell r="C157" t="str">
            <v>Rebecca Lagden</v>
          </cell>
          <cell r="D157" t="str">
            <v>Childminder</v>
          </cell>
          <cell r="G157">
            <v>4.5</v>
          </cell>
          <cell r="H157">
            <v>0</v>
          </cell>
          <cell r="I157">
            <v>4.5</v>
          </cell>
          <cell r="J157">
            <v>4.6900000000000004</v>
          </cell>
          <cell r="K157">
            <v>0</v>
          </cell>
          <cell r="L157">
            <v>4.6900000000000004</v>
          </cell>
          <cell r="M157">
            <v>0</v>
          </cell>
          <cell r="S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</row>
        <row r="158">
          <cell r="A158">
            <v>654417</v>
          </cell>
          <cell r="C158" t="str">
            <v>Rebecca Loring</v>
          </cell>
          <cell r="D158" t="str">
            <v>Childminder</v>
          </cell>
          <cell r="G158">
            <v>4.5</v>
          </cell>
          <cell r="H158">
            <v>0</v>
          </cell>
          <cell r="I158">
            <v>4.5</v>
          </cell>
          <cell r="J158">
            <v>4.6900000000000004</v>
          </cell>
          <cell r="K158">
            <v>0</v>
          </cell>
          <cell r="L158">
            <v>4.6900000000000004</v>
          </cell>
          <cell r="M158">
            <v>2372.6000000000004</v>
          </cell>
          <cell r="N158">
            <v>214.2</v>
          </cell>
          <cell r="O158">
            <v>560.70000000000005</v>
          </cell>
          <cell r="P158">
            <v>556.20000000000005</v>
          </cell>
          <cell r="Q158">
            <v>800.1</v>
          </cell>
          <cell r="R158">
            <v>1356.3000000000002</v>
          </cell>
          <cell r="S158">
            <v>-1597.7000000000003</v>
          </cell>
          <cell r="V158">
            <v>10676.7</v>
          </cell>
          <cell r="W158">
            <v>3487.05</v>
          </cell>
          <cell r="X158">
            <v>0</v>
          </cell>
          <cell r="Y158">
            <v>6361.0470000000014</v>
          </cell>
          <cell r="Z158">
            <v>6361.0470000000014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10676.7</v>
          </cell>
          <cell r="AQ158">
            <v>3487.05</v>
          </cell>
          <cell r="AR158">
            <v>6361.0470000000014</v>
          </cell>
          <cell r="AS158">
            <v>6361.0470000000014</v>
          </cell>
        </row>
        <row r="159">
          <cell r="A159">
            <v>515836</v>
          </cell>
          <cell r="C159" t="str">
            <v>Rocking Horse Nursery</v>
          </cell>
          <cell r="D159" t="str">
            <v>Day Nursery/Ind School</v>
          </cell>
          <cell r="E159">
            <v>1</v>
          </cell>
          <cell r="F159">
            <v>1</v>
          </cell>
          <cell r="G159">
            <v>4.5</v>
          </cell>
          <cell r="H159">
            <v>0.63</v>
          </cell>
          <cell r="I159">
            <v>5.13</v>
          </cell>
          <cell r="J159">
            <v>4.6900000000000004</v>
          </cell>
          <cell r="K159">
            <v>0.63</v>
          </cell>
          <cell r="L159">
            <v>5.32</v>
          </cell>
          <cell r="M159">
            <v>45456.3</v>
          </cell>
          <cell r="N159">
            <v>32889.300000000003</v>
          </cell>
          <cell r="O159">
            <v>22954</v>
          </cell>
          <cell r="P159">
            <v>30352.800000000003</v>
          </cell>
          <cell r="Q159">
            <v>20235</v>
          </cell>
          <cell r="R159">
            <v>50587.8</v>
          </cell>
          <cell r="S159">
            <v>10387</v>
          </cell>
          <cell r="V159">
            <v>233190.81900000002</v>
          </cell>
          <cell r="W159">
            <v>286476.12900000002</v>
          </cell>
          <cell r="X159">
            <v>35181.279000000002</v>
          </cell>
          <cell r="Y159">
            <v>269127.09600000002</v>
          </cell>
          <cell r="Z159">
            <v>269127.09600000002</v>
          </cell>
          <cell r="AB159">
            <v>798</v>
          </cell>
          <cell r="AC159">
            <v>1521</v>
          </cell>
          <cell r="AD159">
            <v>1521</v>
          </cell>
          <cell r="AE159">
            <v>4556.58</v>
          </cell>
          <cell r="AF159">
            <v>8684.91</v>
          </cell>
          <cell r="AG159">
            <v>9323.73</v>
          </cell>
          <cell r="AH159">
            <v>9323.73</v>
          </cell>
          <cell r="AI159">
            <v>1320.9599999999998</v>
          </cell>
          <cell r="AJ159">
            <v>378</v>
          </cell>
          <cell r="AK159">
            <v>378</v>
          </cell>
          <cell r="AL159">
            <v>2311.6799999999998</v>
          </cell>
          <cell r="AM159">
            <v>650.16</v>
          </cell>
          <cell r="AN159">
            <v>650.16</v>
          </cell>
          <cell r="AO159">
            <v>619.91999999999996</v>
          </cell>
          <cell r="AP159">
            <v>240059.079</v>
          </cell>
          <cell r="AQ159">
            <v>295811.19900000002</v>
          </cell>
          <cell r="AR159">
            <v>279100.98600000003</v>
          </cell>
          <cell r="AS159">
            <v>279070.74600000004</v>
          </cell>
          <cell r="AU159">
            <v>11358</v>
          </cell>
        </row>
        <row r="160">
          <cell r="A160">
            <v>654415</v>
          </cell>
          <cell r="C160" t="str">
            <v>Ruth Cain</v>
          </cell>
          <cell r="D160" t="str">
            <v>Childminder</v>
          </cell>
          <cell r="G160">
            <v>4.5</v>
          </cell>
          <cell r="H160">
            <v>0</v>
          </cell>
          <cell r="I160">
            <v>4.5</v>
          </cell>
          <cell r="J160">
            <v>4.6900000000000004</v>
          </cell>
          <cell r="K160">
            <v>0</v>
          </cell>
          <cell r="L160">
            <v>4.6900000000000004</v>
          </cell>
          <cell r="M160">
            <v>183</v>
          </cell>
          <cell r="N160">
            <v>171</v>
          </cell>
          <cell r="O160">
            <v>171</v>
          </cell>
          <cell r="S160">
            <v>159</v>
          </cell>
          <cell r="V160">
            <v>823.5</v>
          </cell>
          <cell r="W160">
            <v>1539</v>
          </cell>
          <cell r="X160">
            <v>0</v>
          </cell>
          <cell r="Y160">
            <v>0</v>
          </cell>
          <cell r="Z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823.5</v>
          </cell>
          <cell r="AQ160">
            <v>1539</v>
          </cell>
          <cell r="AR160">
            <v>0</v>
          </cell>
          <cell r="AS160">
            <v>0</v>
          </cell>
        </row>
        <row r="161">
          <cell r="A161">
            <v>540615</v>
          </cell>
          <cell r="C161" t="str">
            <v>Ruth Mary Dell</v>
          </cell>
          <cell r="D161" t="str">
            <v>Childminder</v>
          </cell>
          <cell r="G161">
            <v>4.5</v>
          </cell>
          <cell r="H161">
            <v>0</v>
          </cell>
          <cell r="I161">
            <v>4.5</v>
          </cell>
          <cell r="J161">
            <v>4.6900000000000004</v>
          </cell>
          <cell r="K161">
            <v>0</v>
          </cell>
          <cell r="L161">
            <v>4.6900000000000004</v>
          </cell>
          <cell r="M161">
            <v>1430.6599999999999</v>
          </cell>
          <cell r="N161">
            <v>37.799999999999997</v>
          </cell>
          <cell r="O161">
            <v>132.30000000000001</v>
          </cell>
          <cell r="P161">
            <v>180.3</v>
          </cell>
          <cell r="Q161">
            <v>223.5</v>
          </cell>
          <cell r="R161">
            <v>403.8</v>
          </cell>
          <cell r="S161">
            <v>-1260.56</v>
          </cell>
          <cell r="V161">
            <v>6437.9699999999993</v>
          </cell>
          <cell r="W161">
            <v>765.45</v>
          </cell>
          <cell r="X161">
            <v>0</v>
          </cell>
          <cell r="Y161">
            <v>1893.8220000000001</v>
          </cell>
          <cell r="Z161">
            <v>1893.8220000000001</v>
          </cell>
          <cell r="AB161">
            <v>183</v>
          </cell>
          <cell r="AC161">
            <v>152.4</v>
          </cell>
          <cell r="AD161">
            <v>152.4</v>
          </cell>
          <cell r="AE161">
            <v>1044.93</v>
          </cell>
          <cell r="AF161">
            <v>870.20400000000006</v>
          </cell>
          <cell r="AG161">
            <v>934.21199999999999</v>
          </cell>
          <cell r="AH161">
            <v>934.21199999999999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7482.9</v>
          </cell>
          <cell r="AQ161">
            <v>1635.654</v>
          </cell>
          <cell r="AR161">
            <v>2828.0340000000001</v>
          </cell>
          <cell r="AS161">
            <v>2828.0340000000001</v>
          </cell>
        </row>
        <row r="162">
          <cell r="A162">
            <v>654407</v>
          </cell>
          <cell r="C162" t="str">
            <v>Sabrina Ward</v>
          </cell>
          <cell r="D162" t="str">
            <v>Childminder</v>
          </cell>
          <cell r="G162">
            <v>4.5</v>
          </cell>
          <cell r="H162">
            <v>0</v>
          </cell>
          <cell r="I162">
            <v>4.5</v>
          </cell>
          <cell r="J162">
            <v>4.6900000000000004</v>
          </cell>
          <cell r="K162">
            <v>0</v>
          </cell>
          <cell r="L162">
            <v>4.6900000000000004</v>
          </cell>
          <cell r="M162">
            <v>0</v>
          </cell>
          <cell r="S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C163" t="str">
            <v>Samantha Anne Carter</v>
          </cell>
          <cell r="D163" t="str">
            <v>Childminder</v>
          </cell>
          <cell r="G163">
            <v>4.5</v>
          </cell>
          <cell r="H163">
            <v>0</v>
          </cell>
          <cell r="I163">
            <v>4.5</v>
          </cell>
          <cell r="J163">
            <v>4.6900000000000004</v>
          </cell>
          <cell r="K163">
            <v>0</v>
          </cell>
          <cell r="L163">
            <v>4.6900000000000004</v>
          </cell>
          <cell r="M163">
            <v>0</v>
          </cell>
          <cell r="N163">
            <v>348</v>
          </cell>
          <cell r="O163">
            <v>0</v>
          </cell>
          <cell r="S163">
            <v>348</v>
          </cell>
          <cell r="V163">
            <v>0</v>
          </cell>
          <cell r="W163">
            <v>1566</v>
          </cell>
          <cell r="X163">
            <v>0</v>
          </cell>
          <cell r="Y163">
            <v>0</v>
          </cell>
          <cell r="Z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1566</v>
          </cell>
          <cell r="AR163">
            <v>0</v>
          </cell>
          <cell r="AS163">
            <v>0</v>
          </cell>
        </row>
        <row r="164">
          <cell r="A164">
            <v>540598</v>
          </cell>
          <cell r="C164" t="str">
            <v>Sandra Streams</v>
          </cell>
          <cell r="D164" t="str">
            <v>Childminder</v>
          </cell>
          <cell r="G164">
            <v>4.5</v>
          </cell>
          <cell r="H164">
            <v>0</v>
          </cell>
          <cell r="I164">
            <v>4.5</v>
          </cell>
          <cell r="J164">
            <v>4.6900000000000004</v>
          </cell>
          <cell r="K164">
            <v>0</v>
          </cell>
          <cell r="L164">
            <v>4.6900000000000004</v>
          </cell>
          <cell r="M164">
            <v>0</v>
          </cell>
          <cell r="S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</row>
        <row r="165">
          <cell r="A165">
            <v>654450</v>
          </cell>
          <cell r="C165" t="str">
            <v>Sandra Turner</v>
          </cell>
          <cell r="D165" t="str">
            <v>Childminder</v>
          </cell>
          <cell r="G165">
            <v>4.5</v>
          </cell>
          <cell r="H165">
            <v>0</v>
          </cell>
          <cell r="I165">
            <v>4.5</v>
          </cell>
          <cell r="J165">
            <v>4.6900000000000004</v>
          </cell>
          <cell r="K165">
            <v>0</v>
          </cell>
          <cell r="L165">
            <v>4.6900000000000004</v>
          </cell>
          <cell r="M165">
            <v>36.6</v>
          </cell>
          <cell r="S165">
            <v>-36.6</v>
          </cell>
          <cell r="V165">
            <v>164.70000000000002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164.70000000000002</v>
          </cell>
          <cell r="AQ165">
            <v>0</v>
          </cell>
          <cell r="AR165">
            <v>0</v>
          </cell>
          <cell r="AS165">
            <v>0</v>
          </cell>
        </row>
        <row r="166">
          <cell r="A166">
            <v>654408</v>
          </cell>
          <cell r="C166" t="str">
            <v>Sarah Elliott-Nightingale</v>
          </cell>
          <cell r="D166" t="str">
            <v>Childminder</v>
          </cell>
          <cell r="G166">
            <v>4.5</v>
          </cell>
          <cell r="H166">
            <v>0</v>
          </cell>
          <cell r="I166">
            <v>4.5</v>
          </cell>
          <cell r="J166">
            <v>4.6900000000000004</v>
          </cell>
          <cell r="K166">
            <v>0</v>
          </cell>
          <cell r="L166">
            <v>4.6900000000000004</v>
          </cell>
          <cell r="M166">
            <v>0</v>
          </cell>
          <cell r="S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A167">
            <v>654425</v>
          </cell>
          <cell r="C167" t="str">
            <v>Sarah Gale</v>
          </cell>
          <cell r="D167" t="str">
            <v>Childminder</v>
          </cell>
          <cell r="G167">
            <v>4.5</v>
          </cell>
          <cell r="H167">
            <v>0</v>
          </cell>
          <cell r="I167">
            <v>4.5</v>
          </cell>
          <cell r="J167">
            <v>4.6900000000000004</v>
          </cell>
          <cell r="K167">
            <v>0</v>
          </cell>
          <cell r="L167">
            <v>4.6900000000000004</v>
          </cell>
          <cell r="M167">
            <v>0</v>
          </cell>
          <cell r="S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A168">
            <v>540542</v>
          </cell>
          <cell r="C168" t="str">
            <v>Sarah Jane Scott</v>
          </cell>
          <cell r="D168" t="str">
            <v>Childminder</v>
          </cell>
          <cell r="G168">
            <v>4.5</v>
          </cell>
          <cell r="H168">
            <v>0</v>
          </cell>
          <cell r="I168">
            <v>4.5</v>
          </cell>
          <cell r="J168">
            <v>4.6900000000000004</v>
          </cell>
          <cell r="K168">
            <v>0</v>
          </cell>
          <cell r="L168">
            <v>4.6900000000000004</v>
          </cell>
          <cell r="M168">
            <v>0</v>
          </cell>
          <cell r="N168">
            <v>0</v>
          </cell>
          <cell r="O168">
            <v>376</v>
          </cell>
          <cell r="P168">
            <v>0</v>
          </cell>
          <cell r="Q168">
            <v>377.7</v>
          </cell>
          <cell r="R168">
            <v>377.7</v>
          </cell>
          <cell r="S168">
            <v>376</v>
          </cell>
          <cell r="V168">
            <v>0</v>
          </cell>
          <cell r="W168">
            <v>1692</v>
          </cell>
          <cell r="X168">
            <v>0</v>
          </cell>
          <cell r="Y168">
            <v>1771.413</v>
          </cell>
          <cell r="Z168">
            <v>1771.413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1692</v>
          </cell>
          <cell r="AR168">
            <v>1771.413</v>
          </cell>
          <cell r="AS168">
            <v>1771.413</v>
          </cell>
        </row>
        <row r="169">
          <cell r="A169">
            <v>654433</v>
          </cell>
          <cell r="C169" t="str">
            <v>Sharon Sheppard</v>
          </cell>
          <cell r="D169" t="str">
            <v>Childminder</v>
          </cell>
          <cell r="E169">
            <v>1</v>
          </cell>
          <cell r="F169">
            <v>1</v>
          </cell>
          <cell r="G169">
            <v>4.5</v>
          </cell>
          <cell r="H169">
            <v>0.63</v>
          </cell>
          <cell r="I169">
            <v>5.13</v>
          </cell>
          <cell r="J169">
            <v>4.6900000000000004</v>
          </cell>
          <cell r="K169">
            <v>0.63</v>
          </cell>
          <cell r="L169">
            <v>5.32</v>
          </cell>
          <cell r="M169">
            <v>49.2</v>
          </cell>
          <cell r="N169">
            <v>384</v>
          </cell>
          <cell r="O169">
            <v>555</v>
          </cell>
          <cell r="P169">
            <v>213</v>
          </cell>
          <cell r="Q169">
            <v>247.2</v>
          </cell>
          <cell r="R169">
            <v>460.2</v>
          </cell>
          <cell r="S169">
            <v>889.8</v>
          </cell>
          <cell r="V169">
            <v>252.39600000000002</v>
          </cell>
          <cell r="W169">
            <v>4817.07</v>
          </cell>
          <cell r="X169">
            <v>591.57000000000005</v>
          </cell>
          <cell r="Y169">
            <v>2448.2640000000001</v>
          </cell>
          <cell r="Z169">
            <v>2448.2640000000001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252.39600000000002</v>
          </cell>
          <cell r="AQ169">
            <v>4817.07</v>
          </cell>
          <cell r="AR169">
            <v>2448.2640000000001</v>
          </cell>
          <cell r="AS169">
            <v>2448.2640000000001</v>
          </cell>
        </row>
        <row r="170">
          <cell r="A170">
            <v>654437</v>
          </cell>
          <cell r="C170" t="str">
            <v>Sharon Young</v>
          </cell>
          <cell r="D170" t="str">
            <v>Childminder</v>
          </cell>
          <cell r="G170">
            <v>4.5</v>
          </cell>
          <cell r="H170">
            <v>0</v>
          </cell>
          <cell r="I170">
            <v>4.5</v>
          </cell>
          <cell r="J170">
            <v>4.6900000000000004</v>
          </cell>
          <cell r="K170">
            <v>0</v>
          </cell>
          <cell r="L170">
            <v>4.6900000000000004</v>
          </cell>
          <cell r="M170">
            <v>0</v>
          </cell>
          <cell r="S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</row>
        <row r="171">
          <cell r="A171">
            <v>654436</v>
          </cell>
          <cell r="C171" t="str">
            <v>Shilpi Chandna</v>
          </cell>
          <cell r="D171" t="str">
            <v>Childminder</v>
          </cell>
          <cell r="G171">
            <v>4.5</v>
          </cell>
          <cell r="H171">
            <v>0</v>
          </cell>
          <cell r="I171">
            <v>4.5</v>
          </cell>
          <cell r="J171">
            <v>4.6900000000000004</v>
          </cell>
          <cell r="K171">
            <v>0</v>
          </cell>
          <cell r="L171">
            <v>4.6900000000000004</v>
          </cell>
          <cell r="M171">
            <v>1506</v>
          </cell>
          <cell r="N171">
            <v>189</v>
          </cell>
          <cell r="O171">
            <v>360</v>
          </cell>
          <cell r="P171">
            <v>360</v>
          </cell>
          <cell r="Q171">
            <v>360</v>
          </cell>
          <cell r="R171">
            <v>720</v>
          </cell>
          <cell r="S171">
            <v>-957</v>
          </cell>
          <cell r="V171">
            <v>6777</v>
          </cell>
          <cell r="W171">
            <v>2470.5</v>
          </cell>
          <cell r="X171">
            <v>0</v>
          </cell>
          <cell r="Y171">
            <v>3376.8</v>
          </cell>
          <cell r="Z171">
            <v>3376.8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6777</v>
          </cell>
          <cell r="AQ171">
            <v>2470.5</v>
          </cell>
          <cell r="AR171">
            <v>3376.8</v>
          </cell>
          <cell r="AS171">
            <v>3376.8</v>
          </cell>
        </row>
        <row r="172">
          <cell r="C172" t="str">
            <v>Sophie Larkcom</v>
          </cell>
          <cell r="G172">
            <v>4.5</v>
          </cell>
          <cell r="H172">
            <v>0</v>
          </cell>
          <cell r="I172">
            <v>4.5</v>
          </cell>
          <cell r="J172">
            <v>4.6900000000000004</v>
          </cell>
          <cell r="K172">
            <v>0</v>
          </cell>
          <cell r="L172">
            <v>4.6900000000000004</v>
          </cell>
          <cell r="M172">
            <v>528.96</v>
          </cell>
          <cell r="N172">
            <v>189</v>
          </cell>
          <cell r="O172">
            <v>0</v>
          </cell>
          <cell r="P172">
            <v>318.96000000000004</v>
          </cell>
          <cell r="Q172">
            <v>0</v>
          </cell>
          <cell r="R172">
            <v>318.96000000000004</v>
          </cell>
          <cell r="S172">
            <v>-339.96000000000004</v>
          </cell>
          <cell r="V172">
            <v>2380.3200000000002</v>
          </cell>
          <cell r="W172">
            <v>850.5</v>
          </cell>
          <cell r="X172">
            <v>0</v>
          </cell>
          <cell r="Y172">
            <v>1495.9224000000004</v>
          </cell>
          <cell r="Z172">
            <v>1495.9224000000004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2380.3200000000002</v>
          </cell>
          <cell r="AQ172">
            <v>850.5</v>
          </cell>
          <cell r="AR172">
            <v>1495.9224000000004</v>
          </cell>
          <cell r="AS172">
            <v>1495.9224000000004</v>
          </cell>
        </row>
        <row r="173">
          <cell r="A173">
            <v>654454</v>
          </cell>
          <cell r="C173" t="str">
            <v>Sophie Elizabeth Napleton</v>
          </cell>
          <cell r="D173" t="str">
            <v>Childminder</v>
          </cell>
          <cell r="G173">
            <v>4.5</v>
          </cell>
          <cell r="H173">
            <v>0</v>
          </cell>
          <cell r="I173">
            <v>4.5</v>
          </cell>
          <cell r="J173">
            <v>4.6900000000000004</v>
          </cell>
          <cell r="K173">
            <v>0</v>
          </cell>
          <cell r="L173">
            <v>4.6900000000000004</v>
          </cell>
          <cell r="M173">
            <v>0</v>
          </cell>
          <cell r="S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</row>
        <row r="174">
          <cell r="A174">
            <v>540557</v>
          </cell>
          <cell r="C174" t="str">
            <v>Sparklers Pre-School</v>
          </cell>
          <cell r="D174" t="str">
            <v>Pre School</v>
          </cell>
          <cell r="G174">
            <v>4.5</v>
          </cell>
          <cell r="H174">
            <v>0</v>
          </cell>
          <cell r="I174">
            <v>4.5</v>
          </cell>
          <cell r="J174">
            <v>4.6900000000000004</v>
          </cell>
          <cell r="K174">
            <v>0</v>
          </cell>
          <cell r="L174">
            <v>4.6900000000000004</v>
          </cell>
          <cell r="M174">
            <v>6258.6</v>
          </cell>
          <cell r="S174">
            <v>-6258.6</v>
          </cell>
          <cell r="V174">
            <v>28163.7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B174">
            <v>256.2</v>
          </cell>
          <cell r="AC174">
            <v>0</v>
          </cell>
          <cell r="AD174">
            <v>0</v>
          </cell>
          <cell r="AE174">
            <v>1462.9019999999998</v>
          </cell>
          <cell r="AF174">
            <v>0</v>
          </cell>
          <cell r="AG174">
            <v>0</v>
          </cell>
          <cell r="AH174">
            <v>0</v>
          </cell>
          <cell r="AI174">
            <v>359.72571428571428</v>
          </cell>
          <cell r="AJ174">
            <v>0</v>
          </cell>
          <cell r="AK174">
            <v>0</v>
          </cell>
          <cell r="AL174">
            <v>629.52</v>
          </cell>
          <cell r="AM174">
            <v>0</v>
          </cell>
          <cell r="AN174">
            <v>0</v>
          </cell>
          <cell r="AO174">
            <v>0</v>
          </cell>
          <cell r="AP174">
            <v>30256.121999999999</v>
          </cell>
          <cell r="AQ174">
            <v>0</v>
          </cell>
          <cell r="AR174">
            <v>0</v>
          </cell>
          <cell r="AS174">
            <v>0</v>
          </cell>
        </row>
        <row r="175">
          <cell r="A175">
            <v>540547</v>
          </cell>
          <cell r="C175" t="str">
            <v>Springburn Childcare</v>
          </cell>
          <cell r="D175" t="str">
            <v>Day Nursery/Ind School</v>
          </cell>
          <cell r="E175">
            <v>1</v>
          </cell>
          <cell r="F175">
            <v>1</v>
          </cell>
          <cell r="G175">
            <v>4.5</v>
          </cell>
          <cell r="H175">
            <v>0.63</v>
          </cell>
          <cell r="I175">
            <v>5.13</v>
          </cell>
          <cell r="J175">
            <v>4.6900000000000004</v>
          </cell>
          <cell r="K175">
            <v>0.63</v>
          </cell>
          <cell r="L175">
            <v>5.32</v>
          </cell>
          <cell r="M175">
            <v>23125.8</v>
          </cell>
          <cell r="N175">
            <v>18093.599999999999</v>
          </cell>
          <cell r="O175">
            <v>10678.8</v>
          </cell>
          <cell r="P175">
            <v>17831.400000000001</v>
          </cell>
          <cell r="Q175">
            <v>10268.4</v>
          </cell>
          <cell r="R175">
            <v>28099.800000000003</v>
          </cell>
          <cell r="S175">
            <v>5646.5999999999985</v>
          </cell>
          <cell r="V175">
            <v>118635.35399999999</v>
          </cell>
          <cell r="W175">
            <v>147602.41199999998</v>
          </cell>
          <cell r="X175">
            <v>18126.611999999997</v>
          </cell>
          <cell r="Y175">
            <v>149490.93600000002</v>
          </cell>
          <cell r="Z175">
            <v>149490.93600000002</v>
          </cell>
          <cell r="AB175">
            <v>1013.9999999999999</v>
          </cell>
          <cell r="AC175">
            <v>1192</v>
          </cell>
          <cell r="AD175">
            <v>1192</v>
          </cell>
          <cell r="AE175">
            <v>5789.94</v>
          </cell>
          <cell r="AF175">
            <v>6806.32</v>
          </cell>
          <cell r="AG175">
            <v>7306.96</v>
          </cell>
          <cell r="AH175">
            <v>7306.96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124425.29399999999</v>
          </cell>
          <cell r="AQ175">
            <v>154408.73199999999</v>
          </cell>
          <cell r="AR175">
            <v>156797.89600000001</v>
          </cell>
          <cell r="AS175">
            <v>156797.89600000001</v>
          </cell>
        </row>
        <row r="176">
          <cell r="A176">
            <v>514344</v>
          </cell>
          <cell r="C176" t="str">
            <v>St Andrews School Nursery</v>
          </cell>
          <cell r="D176" t="str">
            <v>Day Nursery/Ind School</v>
          </cell>
          <cell r="G176">
            <v>4.5</v>
          </cell>
          <cell r="H176">
            <v>0</v>
          </cell>
          <cell r="I176">
            <v>4.5</v>
          </cell>
          <cell r="J176">
            <v>4.6900000000000004</v>
          </cell>
          <cell r="K176">
            <v>0</v>
          </cell>
          <cell r="L176">
            <v>4.6900000000000004</v>
          </cell>
          <cell r="M176">
            <v>0</v>
          </cell>
          <cell r="S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</row>
        <row r="177">
          <cell r="A177">
            <v>584514</v>
          </cell>
          <cell r="C177" t="str">
            <v>St Catherines Pre-School</v>
          </cell>
          <cell r="D177" t="str">
            <v>Pre School</v>
          </cell>
          <cell r="G177">
            <v>4.5</v>
          </cell>
          <cell r="H177">
            <v>0</v>
          </cell>
          <cell r="I177">
            <v>4.5</v>
          </cell>
          <cell r="J177">
            <v>4.6900000000000004</v>
          </cell>
          <cell r="K177">
            <v>0</v>
          </cell>
          <cell r="L177">
            <v>4.6900000000000004</v>
          </cell>
          <cell r="M177">
            <v>11307</v>
          </cell>
          <cell r="N177">
            <v>5490</v>
          </cell>
          <cell r="O177">
            <v>1193.2</v>
          </cell>
          <cell r="P177">
            <v>7782</v>
          </cell>
          <cell r="Q177">
            <v>1898.8000000000002</v>
          </cell>
          <cell r="R177">
            <v>9680.7999999999993</v>
          </cell>
          <cell r="S177">
            <v>-4623.8</v>
          </cell>
          <cell r="V177">
            <v>50881.5</v>
          </cell>
          <cell r="W177">
            <v>30074.399999999998</v>
          </cell>
          <cell r="X177">
            <v>0</v>
          </cell>
          <cell r="Y177">
            <v>45402.951999999997</v>
          </cell>
          <cell r="Z177">
            <v>45402.951999999997</v>
          </cell>
          <cell r="AB177">
            <v>168</v>
          </cell>
          <cell r="AC177">
            <v>0</v>
          </cell>
          <cell r="AD177">
            <v>0</v>
          </cell>
          <cell r="AE177">
            <v>959.28</v>
          </cell>
          <cell r="AF177">
            <v>0</v>
          </cell>
          <cell r="AG177">
            <v>0</v>
          </cell>
          <cell r="AH177">
            <v>0</v>
          </cell>
          <cell r="AI177">
            <v>1374.0342857142857</v>
          </cell>
          <cell r="AJ177">
            <v>1482</v>
          </cell>
          <cell r="AK177">
            <v>1482</v>
          </cell>
          <cell r="AL177">
            <v>2404.56</v>
          </cell>
          <cell r="AM177">
            <v>2549.04</v>
          </cell>
          <cell r="AN177">
            <v>2549.04</v>
          </cell>
          <cell r="AO177">
            <v>2430.48</v>
          </cell>
          <cell r="AP177">
            <v>54245.34</v>
          </cell>
          <cell r="AQ177">
            <v>32623.439999999999</v>
          </cell>
          <cell r="AR177">
            <v>47951.991999999998</v>
          </cell>
          <cell r="AS177">
            <v>47833.432000000001</v>
          </cell>
        </row>
        <row r="178">
          <cell r="A178">
            <v>540558</v>
          </cell>
          <cell r="C178" t="str">
            <v>St Gabriels School</v>
          </cell>
          <cell r="D178" t="str">
            <v>Day Nursery/Ind School</v>
          </cell>
          <cell r="E178">
            <v>1</v>
          </cell>
          <cell r="F178">
            <v>1</v>
          </cell>
          <cell r="G178">
            <v>4.5</v>
          </cell>
          <cell r="H178">
            <v>0.63</v>
          </cell>
          <cell r="I178">
            <v>5.13</v>
          </cell>
          <cell r="J178">
            <v>4.6900000000000004</v>
          </cell>
          <cell r="K178">
            <v>0.63</v>
          </cell>
          <cell r="L178">
            <v>5.32</v>
          </cell>
          <cell r="M178">
            <v>30167.200000000001</v>
          </cell>
          <cell r="N178">
            <v>28180.6</v>
          </cell>
          <cell r="O178">
            <v>6660.1999999999989</v>
          </cell>
          <cell r="P178">
            <v>28065.599999999999</v>
          </cell>
          <cell r="Q178">
            <v>6506.4</v>
          </cell>
          <cell r="R178">
            <v>34572</v>
          </cell>
          <cell r="S178">
            <v>4673.5999999999949</v>
          </cell>
          <cell r="V178">
            <v>154757.736</v>
          </cell>
          <cell r="W178">
            <v>178733.30399999997</v>
          </cell>
          <cell r="X178">
            <v>21949.703999999998</v>
          </cell>
          <cell r="Y178">
            <v>183923.04</v>
          </cell>
          <cell r="Z178">
            <v>183923.04</v>
          </cell>
          <cell r="AB178">
            <v>230</v>
          </cell>
          <cell r="AC178">
            <v>136</v>
          </cell>
          <cell r="AD178">
            <v>136</v>
          </cell>
          <cell r="AE178">
            <v>1313.3</v>
          </cell>
          <cell r="AF178">
            <v>776.56</v>
          </cell>
          <cell r="AG178">
            <v>833.68</v>
          </cell>
          <cell r="AH178">
            <v>833.68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156071.03599999999</v>
          </cell>
          <cell r="AQ178">
            <v>179509.86399999997</v>
          </cell>
          <cell r="AR178">
            <v>184756.72</v>
          </cell>
          <cell r="AS178">
            <v>184756.72</v>
          </cell>
        </row>
        <row r="179">
          <cell r="A179">
            <v>519304</v>
          </cell>
          <cell r="C179" t="str">
            <v>St Georges Pre-School</v>
          </cell>
          <cell r="D179" t="str">
            <v>Pre School</v>
          </cell>
          <cell r="G179">
            <v>4.5</v>
          </cell>
          <cell r="H179">
            <v>0</v>
          </cell>
          <cell r="I179">
            <v>4.5</v>
          </cell>
          <cell r="J179">
            <v>4.6900000000000004</v>
          </cell>
          <cell r="K179">
            <v>0</v>
          </cell>
          <cell r="L179">
            <v>4.6900000000000004</v>
          </cell>
          <cell r="M179">
            <v>0</v>
          </cell>
          <cell r="S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</row>
        <row r="180">
          <cell r="A180">
            <v>595404</v>
          </cell>
          <cell r="C180" t="str">
            <v>St Johns Pre-School</v>
          </cell>
          <cell r="D180" t="str">
            <v>Pre School</v>
          </cell>
          <cell r="G180">
            <v>4.5</v>
          </cell>
          <cell r="H180">
            <v>0</v>
          </cell>
          <cell r="I180">
            <v>4.5</v>
          </cell>
          <cell r="J180">
            <v>4.6900000000000004</v>
          </cell>
          <cell r="K180">
            <v>0</v>
          </cell>
          <cell r="L180">
            <v>4.6900000000000004</v>
          </cell>
          <cell r="M180">
            <v>14983.800000000001</v>
          </cell>
          <cell r="N180">
            <v>9524.4000000000015</v>
          </cell>
          <cell r="O180">
            <v>2251.2000000000003</v>
          </cell>
          <cell r="P180">
            <v>9456</v>
          </cell>
          <cell r="Q180">
            <v>2388</v>
          </cell>
          <cell r="R180">
            <v>11844</v>
          </cell>
          <cell r="S180">
            <v>-3208.1999999999989</v>
          </cell>
          <cell r="V180">
            <v>76866.894</v>
          </cell>
          <cell r="W180">
            <v>52990.200000000012</v>
          </cell>
          <cell r="X180">
            <v>0</v>
          </cell>
          <cell r="Y180">
            <v>55548.360000000008</v>
          </cell>
          <cell r="Z180">
            <v>55548.360000000008</v>
          </cell>
          <cell r="AB180">
            <v>2268</v>
          </cell>
          <cell r="AC180">
            <v>2865.6</v>
          </cell>
          <cell r="AD180">
            <v>2865.6</v>
          </cell>
          <cell r="AE180">
            <v>12950.28</v>
          </cell>
          <cell r="AF180">
            <v>16362.575999999999</v>
          </cell>
          <cell r="AG180">
            <v>17566.128000000001</v>
          </cell>
          <cell r="AH180">
            <v>17566.128000000001</v>
          </cell>
          <cell r="AI180">
            <v>3181.5085714285715</v>
          </cell>
          <cell r="AJ180">
            <v>1134</v>
          </cell>
          <cell r="AK180">
            <v>1134</v>
          </cell>
          <cell r="AL180">
            <v>5567.64</v>
          </cell>
          <cell r="AM180">
            <v>1950.48</v>
          </cell>
          <cell r="AN180">
            <v>1950.48</v>
          </cell>
          <cell r="AO180">
            <v>1859.76</v>
          </cell>
          <cell r="AP180">
            <v>95384.813999999998</v>
          </cell>
          <cell r="AQ180">
            <v>71303.256000000008</v>
          </cell>
          <cell r="AR180">
            <v>75064.968000000008</v>
          </cell>
          <cell r="AS180">
            <v>74974.248000000007</v>
          </cell>
        </row>
        <row r="181">
          <cell r="A181">
            <v>540539</v>
          </cell>
          <cell r="C181" t="str">
            <v>St Peter's Pre-School</v>
          </cell>
          <cell r="D181" t="str">
            <v>Pre School</v>
          </cell>
          <cell r="G181">
            <v>4.5</v>
          </cell>
          <cell r="H181">
            <v>0</v>
          </cell>
          <cell r="I181">
            <v>4.5</v>
          </cell>
          <cell r="J181">
            <v>4.6900000000000004</v>
          </cell>
          <cell r="K181">
            <v>0</v>
          </cell>
          <cell r="L181">
            <v>4.6900000000000004</v>
          </cell>
          <cell r="M181">
            <v>9297.5500000000011</v>
          </cell>
          <cell r="N181">
            <v>7040.4500000000007</v>
          </cell>
          <cell r="O181">
            <v>1201.8499999999999</v>
          </cell>
          <cell r="P181">
            <v>7519.2500000000009</v>
          </cell>
          <cell r="Q181">
            <v>1318.7</v>
          </cell>
          <cell r="R181">
            <v>8837.9500000000007</v>
          </cell>
          <cell r="S181">
            <v>-1055.25</v>
          </cell>
          <cell r="V181">
            <v>41838.975000000006</v>
          </cell>
          <cell r="W181">
            <v>37090.350000000006</v>
          </cell>
          <cell r="X181">
            <v>0</v>
          </cell>
          <cell r="Y181">
            <v>41449.98550000001</v>
          </cell>
          <cell r="Z181">
            <v>41449.98550000001</v>
          </cell>
          <cell r="AB181">
            <v>254.3</v>
          </cell>
          <cell r="AC181">
            <v>274.95</v>
          </cell>
          <cell r="AD181">
            <v>274.95</v>
          </cell>
          <cell r="AE181">
            <v>1452.0530000000001</v>
          </cell>
          <cell r="AF181">
            <v>1569.9644999999998</v>
          </cell>
          <cell r="AG181">
            <v>1685.4434999999999</v>
          </cell>
          <cell r="AH181">
            <v>1685.4434999999999</v>
          </cell>
          <cell r="AI181">
            <v>913.71314285714288</v>
          </cell>
          <cell r="AJ181">
            <v>189</v>
          </cell>
          <cell r="AK181">
            <v>189</v>
          </cell>
          <cell r="AL181">
            <v>1598.998</v>
          </cell>
          <cell r="AM181">
            <v>325.08</v>
          </cell>
          <cell r="AN181">
            <v>325.08</v>
          </cell>
          <cell r="AO181">
            <v>309.95999999999998</v>
          </cell>
          <cell r="AP181">
            <v>44890.026000000005</v>
          </cell>
          <cell r="AQ181">
            <v>38985.394500000002</v>
          </cell>
          <cell r="AR181">
            <v>43460.509000000013</v>
          </cell>
          <cell r="AS181">
            <v>43445.38900000001</v>
          </cell>
        </row>
        <row r="182">
          <cell r="A182">
            <v>540570</v>
          </cell>
          <cell r="C182" t="str">
            <v>Stacey Day</v>
          </cell>
          <cell r="D182" t="str">
            <v>Childminder</v>
          </cell>
          <cell r="G182">
            <v>4.5</v>
          </cell>
          <cell r="H182">
            <v>0</v>
          </cell>
          <cell r="I182">
            <v>4.5</v>
          </cell>
          <cell r="J182">
            <v>4.6900000000000004</v>
          </cell>
          <cell r="K182">
            <v>0</v>
          </cell>
          <cell r="L182">
            <v>4.6900000000000004</v>
          </cell>
          <cell r="M182">
            <v>0</v>
          </cell>
          <cell r="S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</row>
        <row r="183">
          <cell r="A183">
            <v>540619</v>
          </cell>
          <cell r="C183" t="str">
            <v>Stephanie Morgan</v>
          </cell>
          <cell r="D183" t="str">
            <v>Childminder</v>
          </cell>
          <cell r="G183">
            <v>4.5</v>
          </cell>
          <cell r="H183">
            <v>0</v>
          </cell>
          <cell r="I183">
            <v>4.5</v>
          </cell>
          <cell r="J183">
            <v>4.6900000000000004</v>
          </cell>
          <cell r="K183">
            <v>0</v>
          </cell>
          <cell r="L183">
            <v>4.6900000000000004</v>
          </cell>
          <cell r="M183">
            <v>0</v>
          </cell>
          <cell r="S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4">
          <cell r="A184">
            <v>654481</v>
          </cell>
          <cell r="C184" t="str">
            <v>Stephanie  Speake</v>
          </cell>
          <cell r="D184" t="str">
            <v>Childminder</v>
          </cell>
          <cell r="G184">
            <v>4.5</v>
          </cell>
          <cell r="H184">
            <v>0</v>
          </cell>
          <cell r="I184">
            <v>4.5</v>
          </cell>
          <cell r="J184">
            <v>4.6900000000000004</v>
          </cell>
          <cell r="K184">
            <v>0</v>
          </cell>
          <cell r="L184">
            <v>4.6900000000000004</v>
          </cell>
          <cell r="M184">
            <v>1098</v>
          </cell>
          <cell r="S184">
            <v>-1098</v>
          </cell>
          <cell r="V184">
            <v>4941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4941</v>
          </cell>
          <cell r="AQ184">
            <v>0</v>
          </cell>
          <cell r="AR184">
            <v>0</v>
          </cell>
          <cell r="AS184">
            <v>0</v>
          </cell>
        </row>
        <row r="185">
          <cell r="A185">
            <v>518688</v>
          </cell>
          <cell r="C185" t="str">
            <v>Streatley Hill Pre-School</v>
          </cell>
          <cell r="D185" t="str">
            <v>Pre School</v>
          </cell>
          <cell r="E185">
            <v>1</v>
          </cell>
          <cell r="F185">
            <v>1</v>
          </cell>
          <cell r="G185">
            <v>4.5</v>
          </cell>
          <cell r="H185">
            <v>0.63</v>
          </cell>
          <cell r="I185">
            <v>5.13</v>
          </cell>
          <cell r="J185">
            <v>4.6900000000000004</v>
          </cell>
          <cell r="K185">
            <v>0.63</v>
          </cell>
          <cell r="L185">
            <v>5.32</v>
          </cell>
          <cell r="M185">
            <v>10070</v>
          </cell>
          <cell r="N185">
            <v>8008.2000000000007</v>
          </cell>
          <cell r="O185">
            <v>519.20000000000005</v>
          </cell>
          <cell r="P185">
            <v>8179.2000000000007</v>
          </cell>
          <cell r="Q185">
            <v>416.6</v>
          </cell>
          <cell r="R185">
            <v>8595.8000000000011</v>
          </cell>
          <cell r="S185">
            <v>-1542.5999999999985</v>
          </cell>
          <cell r="V185">
            <v>51659.1</v>
          </cell>
          <cell r="W185">
            <v>43745.562000000005</v>
          </cell>
          <cell r="X185">
            <v>5372.2620000000006</v>
          </cell>
          <cell r="Y185">
            <v>45729.65600000001</v>
          </cell>
          <cell r="Z185">
            <v>45729.65600000001</v>
          </cell>
          <cell r="AB185">
            <v>418.2</v>
          </cell>
          <cell r="AC185">
            <v>549</v>
          </cell>
          <cell r="AD185">
            <v>549</v>
          </cell>
          <cell r="AE185">
            <v>2387.922</v>
          </cell>
          <cell r="AF185">
            <v>3134.79</v>
          </cell>
          <cell r="AG185">
            <v>3365.37</v>
          </cell>
          <cell r="AH185">
            <v>3365.37</v>
          </cell>
          <cell r="AI185">
            <v>1332.1645714285714</v>
          </cell>
          <cell r="AJ185">
            <v>700.2</v>
          </cell>
          <cell r="AK185">
            <v>700.2</v>
          </cell>
          <cell r="AL185">
            <v>2331.288</v>
          </cell>
          <cell r="AM185">
            <v>1204.3440000000001</v>
          </cell>
          <cell r="AN185">
            <v>1204.3440000000001</v>
          </cell>
          <cell r="AO185">
            <v>1148.328</v>
          </cell>
          <cell r="AP185">
            <v>56378.31</v>
          </cell>
          <cell r="AQ185">
            <v>48084.696000000004</v>
          </cell>
          <cell r="AR185">
            <v>50299.37000000001</v>
          </cell>
          <cell r="AS185">
            <v>50243.354000000007</v>
          </cell>
        </row>
        <row r="186">
          <cell r="A186">
            <v>654401</v>
          </cell>
          <cell r="C186" t="str">
            <v>Susan Ann Wood</v>
          </cell>
          <cell r="D186" t="str">
            <v>Childminder</v>
          </cell>
          <cell r="G186">
            <v>4.5</v>
          </cell>
          <cell r="H186">
            <v>0</v>
          </cell>
          <cell r="I186">
            <v>4.5</v>
          </cell>
          <cell r="J186">
            <v>4.6900000000000004</v>
          </cell>
          <cell r="K186">
            <v>0</v>
          </cell>
          <cell r="L186">
            <v>4.6900000000000004</v>
          </cell>
          <cell r="M186">
            <v>366</v>
          </cell>
          <cell r="N186">
            <v>0</v>
          </cell>
          <cell r="O186">
            <v>387</v>
          </cell>
          <cell r="P186">
            <v>0</v>
          </cell>
          <cell r="Q186">
            <v>213</v>
          </cell>
          <cell r="R186">
            <v>213</v>
          </cell>
          <cell r="S186">
            <v>21</v>
          </cell>
          <cell r="V186">
            <v>1647</v>
          </cell>
          <cell r="W186">
            <v>1741.5</v>
          </cell>
          <cell r="X186">
            <v>0</v>
          </cell>
          <cell r="Y186">
            <v>998.97</v>
          </cell>
          <cell r="Z186">
            <v>998.97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1647</v>
          </cell>
          <cell r="AQ186">
            <v>1741.5</v>
          </cell>
          <cell r="AR186">
            <v>998.97</v>
          </cell>
          <cell r="AS186">
            <v>998.97</v>
          </cell>
        </row>
        <row r="187">
          <cell r="C187" t="str">
            <v>Suzanna Maria Collett</v>
          </cell>
          <cell r="G187">
            <v>4.5</v>
          </cell>
          <cell r="H187">
            <v>0</v>
          </cell>
          <cell r="I187">
            <v>4.5</v>
          </cell>
          <cell r="J187">
            <v>4.6900000000000004</v>
          </cell>
          <cell r="K187">
            <v>0</v>
          </cell>
          <cell r="L187">
            <v>4.6900000000000004</v>
          </cell>
          <cell r="M187">
            <v>774</v>
          </cell>
          <cell r="S187">
            <v>-774</v>
          </cell>
          <cell r="V187">
            <v>3483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3483</v>
          </cell>
          <cell r="AQ187">
            <v>0</v>
          </cell>
          <cell r="AR187">
            <v>0</v>
          </cell>
          <cell r="AS187">
            <v>0</v>
          </cell>
        </row>
        <row r="188">
          <cell r="A188">
            <v>479840</v>
          </cell>
          <cell r="C188" t="str">
            <v>Suzanne Page Smith</v>
          </cell>
          <cell r="D188" t="str">
            <v>Childminder</v>
          </cell>
          <cell r="G188">
            <v>4.5</v>
          </cell>
          <cell r="H188">
            <v>0</v>
          </cell>
          <cell r="I188">
            <v>4.5</v>
          </cell>
          <cell r="J188">
            <v>4.6900000000000004</v>
          </cell>
          <cell r="K188">
            <v>0</v>
          </cell>
          <cell r="L188">
            <v>4.6900000000000004</v>
          </cell>
          <cell r="M188">
            <v>0</v>
          </cell>
          <cell r="S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</row>
        <row r="189">
          <cell r="A189">
            <v>664456</v>
          </cell>
          <cell r="C189" t="str">
            <v>Tami Hayes</v>
          </cell>
          <cell r="D189" t="str">
            <v>Childminder</v>
          </cell>
          <cell r="G189">
            <v>4.5</v>
          </cell>
          <cell r="H189">
            <v>0</v>
          </cell>
          <cell r="I189">
            <v>4.5</v>
          </cell>
          <cell r="J189">
            <v>4.6900000000000004</v>
          </cell>
          <cell r="K189">
            <v>0</v>
          </cell>
          <cell r="L189">
            <v>4.6900000000000004</v>
          </cell>
          <cell r="M189">
            <v>0</v>
          </cell>
          <cell r="N189">
            <v>189</v>
          </cell>
          <cell r="O189">
            <v>160.30000000000001</v>
          </cell>
          <cell r="P189">
            <v>189</v>
          </cell>
          <cell r="Q189">
            <v>262.89999999999998</v>
          </cell>
          <cell r="R189">
            <v>451.9</v>
          </cell>
          <cell r="S189">
            <v>349.3</v>
          </cell>
          <cell r="V189">
            <v>0</v>
          </cell>
          <cell r="W189">
            <v>1571.8500000000001</v>
          </cell>
          <cell r="X189">
            <v>0</v>
          </cell>
          <cell r="Y189">
            <v>2119.4110000000001</v>
          </cell>
          <cell r="Z189">
            <v>2119.4110000000001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1571.8500000000001</v>
          </cell>
          <cell r="AR189">
            <v>2119.4110000000001</v>
          </cell>
          <cell r="AS189">
            <v>2119.4110000000001</v>
          </cell>
        </row>
        <row r="190">
          <cell r="A190">
            <v>581144</v>
          </cell>
          <cell r="C190" t="str">
            <v>Teddy Bears Pre-School</v>
          </cell>
          <cell r="D190" t="str">
            <v>Pre School</v>
          </cell>
          <cell r="G190">
            <v>4.5</v>
          </cell>
          <cell r="H190">
            <v>0</v>
          </cell>
          <cell r="I190">
            <v>4.5</v>
          </cell>
          <cell r="J190">
            <v>4.6900000000000004</v>
          </cell>
          <cell r="K190">
            <v>0</v>
          </cell>
          <cell r="L190">
            <v>4.6900000000000004</v>
          </cell>
          <cell r="M190">
            <v>2379</v>
          </cell>
          <cell r="S190">
            <v>-2379</v>
          </cell>
          <cell r="V190">
            <v>10705.5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B190">
            <v>366</v>
          </cell>
          <cell r="AC190">
            <v>0</v>
          </cell>
          <cell r="AD190">
            <v>0</v>
          </cell>
          <cell r="AE190">
            <v>2089.86</v>
          </cell>
          <cell r="AF190">
            <v>0</v>
          </cell>
          <cell r="AG190">
            <v>0</v>
          </cell>
          <cell r="AH190">
            <v>0</v>
          </cell>
          <cell r="AI190">
            <v>359.72571428571428</v>
          </cell>
          <cell r="AJ190">
            <v>0</v>
          </cell>
          <cell r="AK190">
            <v>0</v>
          </cell>
          <cell r="AL190">
            <v>629.52</v>
          </cell>
          <cell r="AM190">
            <v>0</v>
          </cell>
          <cell r="AN190">
            <v>0</v>
          </cell>
          <cell r="AO190">
            <v>0</v>
          </cell>
          <cell r="AP190">
            <v>13424.880000000001</v>
          </cell>
          <cell r="AQ190">
            <v>0</v>
          </cell>
          <cell r="AR190">
            <v>0</v>
          </cell>
          <cell r="AS190">
            <v>0</v>
          </cell>
        </row>
        <row r="191">
          <cell r="A191">
            <v>110348</v>
          </cell>
          <cell r="C191" t="str">
            <v>Teresa McDougall</v>
          </cell>
          <cell r="D191" t="str">
            <v>Childminder</v>
          </cell>
          <cell r="G191">
            <v>4.5</v>
          </cell>
          <cell r="H191">
            <v>0</v>
          </cell>
          <cell r="I191">
            <v>4.5</v>
          </cell>
          <cell r="J191">
            <v>4.6900000000000004</v>
          </cell>
          <cell r="K191">
            <v>0</v>
          </cell>
          <cell r="L191">
            <v>4.6900000000000004</v>
          </cell>
          <cell r="M191">
            <v>0</v>
          </cell>
          <cell r="S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</row>
        <row r="192">
          <cell r="A192">
            <v>523213</v>
          </cell>
          <cell r="C192" t="str">
            <v>Thatcham Pre-School</v>
          </cell>
          <cell r="D192" t="str">
            <v>Pre School</v>
          </cell>
          <cell r="G192">
            <v>4.5</v>
          </cell>
          <cell r="H192">
            <v>0</v>
          </cell>
          <cell r="I192">
            <v>4.5</v>
          </cell>
          <cell r="J192">
            <v>4.6900000000000004</v>
          </cell>
          <cell r="K192">
            <v>0</v>
          </cell>
          <cell r="L192">
            <v>4.6900000000000004</v>
          </cell>
          <cell r="M192">
            <v>16207.300000000001</v>
          </cell>
          <cell r="N192">
            <v>13429.79</v>
          </cell>
          <cell r="O192">
            <v>3422.1</v>
          </cell>
          <cell r="P192">
            <v>13662.599999999999</v>
          </cell>
          <cell r="Q192">
            <v>2818.8</v>
          </cell>
          <cell r="R192">
            <v>16481.399999999998</v>
          </cell>
          <cell r="S192">
            <v>644.58999999999833</v>
          </cell>
          <cell r="V192">
            <v>72932.850000000006</v>
          </cell>
          <cell r="W192">
            <v>75833.505000000005</v>
          </cell>
          <cell r="X192">
            <v>0</v>
          </cell>
          <cell r="Y192">
            <v>77297.766000000003</v>
          </cell>
          <cell r="Z192">
            <v>77297.766000000003</v>
          </cell>
          <cell r="AB192">
            <v>2471.1999999999998</v>
          </cell>
          <cell r="AC192">
            <v>2135</v>
          </cell>
          <cell r="AD192">
            <v>2135</v>
          </cell>
          <cell r="AE192">
            <v>14110.552</v>
          </cell>
          <cell r="AF192">
            <v>12190.85</v>
          </cell>
          <cell r="AG192">
            <v>13087.55</v>
          </cell>
          <cell r="AH192">
            <v>13087.55</v>
          </cell>
          <cell r="AI192">
            <v>3080.7657142857142</v>
          </cell>
          <cell r="AJ192">
            <v>3179.2</v>
          </cell>
          <cell r="AK192">
            <v>3179.2</v>
          </cell>
          <cell r="AL192">
            <v>5391.34</v>
          </cell>
          <cell r="AM192">
            <v>5468.2239999999993</v>
          </cell>
          <cell r="AN192">
            <v>5468.2239999999993</v>
          </cell>
          <cell r="AO192">
            <v>5213.887999999999</v>
          </cell>
          <cell r="AP192">
            <v>92434.741999999998</v>
          </cell>
          <cell r="AQ192">
            <v>93492.578999999998</v>
          </cell>
          <cell r="AR192">
            <v>95853.540000000008</v>
          </cell>
          <cell r="AS192">
            <v>95599.203999999998</v>
          </cell>
        </row>
        <row r="193">
          <cell r="A193">
            <v>540549</v>
          </cell>
          <cell r="C193" t="str">
            <v>The Cedars School</v>
          </cell>
          <cell r="D193" t="str">
            <v>Day Nursery/Ind School</v>
          </cell>
          <cell r="G193">
            <v>4.5</v>
          </cell>
          <cell r="H193">
            <v>0</v>
          </cell>
          <cell r="I193">
            <v>4.5</v>
          </cell>
          <cell r="J193">
            <v>4.6900000000000004</v>
          </cell>
          <cell r="K193">
            <v>0</v>
          </cell>
          <cell r="L193">
            <v>4.6900000000000004</v>
          </cell>
          <cell r="M193">
            <v>0</v>
          </cell>
          <cell r="S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</row>
        <row r="194">
          <cell r="A194">
            <v>518752</v>
          </cell>
          <cell r="C194" t="str">
            <v>The Colourful Caterpillar PreSchool</v>
          </cell>
          <cell r="D194" t="str">
            <v>Pre School</v>
          </cell>
          <cell r="G194">
            <v>4.5</v>
          </cell>
          <cell r="H194">
            <v>0</v>
          </cell>
          <cell r="I194">
            <v>4.5</v>
          </cell>
          <cell r="J194">
            <v>4.6900000000000004</v>
          </cell>
          <cell r="K194">
            <v>0</v>
          </cell>
          <cell r="L194">
            <v>4.6900000000000004</v>
          </cell>
          <cell r="M194">
            <v>8821.2000000000007</v>
          </cell>
          <cell r="S194">
            <v>-8821.2000000000007</v>
          </cell>
          <cell r="V194">
            <v>39695.4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B194">
            <v>1335</v>
          </cell>
          <cell r="AC194">
            <v>0</v>
          </cell>
          <cell r="AD194">
            <v>0</v>
          </cell>
          <cell r="AE194">
            <v>7622.85</v>
          </cell>
          <cell r="AF194">
            <v>0</v>
          </cell>
          <cell r="AG194">
            <v>0</v>
          </cell>
          <cell r="AH194">
            <v>0</v>
          </cell>
          <cell r="AI194">
            <v>179.86285714285714</v>
          </cell>
          <cell r="AJ194">
            <v>0</v>
          </cell>
          <cell r="AK194">
            <v>0</v>
          </cell>
          <cell r="AL194">
            <v>314.76</v>
          </cell>
          <cell r="AM194">
            <v>0</v>
          </cell>
          <cell r="AN194">
            <v>0</v>
          </cell>
          <cell r="AO194">
            <v>0</v>
          </cell>
          <cell r="AP194">
            <v>47633.01</v>
          </cell>
          <cell r="AQ194">
            <v>0</v>
          </cell>
          <cell r="AR194">
            <v>0</v>
          </cell>
          <cell r="AS194">
            <v>0</v>
          </cell>
        </row>
        <row r="195">
          <cell r="A195">
            <v>540559</v>
          </cell>
          <cell r="C195" t="str">
            <v>The Montessori School House</v>
          </cell>
          <cell r="D195" t="str">
            <v>Day Nursery/Ind School</v>
          </cell>
          <cell r="E195">
            <v>1</v>
          </cell>
          <cell r="F195">
            <v>1</v>
          </cell>
          <cell r="G195">
            <v>4.5</v>
          </cell>
          <cell r="H195">
            <v>0.63</v>
          </cell>
          <cell r="I195">
            <v>5.13</v>
          </cell>
          <cell r="J195">
            <v>4.6900000000000004</v>
          </cell>
          <cell r="K195">
            <v>0.63</v>
          </cell>
          <cell r="L195">
            <v>5.32</v>
          </cell>
          <cell r="M195">
            <v>3531.8000000000006</v>
          </cell>
          <cell r="N195">
            <v>3474</v>
          </cell>
          <cell r="O195">
            <v>243.60000000000002</v>
          </cell>
          <cell r="P195">
            <v>3987</v>
          </cell>
          <cell r="Q195">
            <v>346.2</v>
          </cell>
          <cell r="R195">
            <v>4333.2</v>
          </cell>
          <cell r="S195">
            <v>185.79999999999927</v>
          </cell>
          <cell r="V195">
            <v>18118.134000000002</v>
          </cell>
          <cell r="W195">
            <v>19071.288</v>
          </cell>
          <cell r="X195">
            <v>2342.0879999999997</v>
          </cell>
          <cell r="Y195">
            <v>23052.624</v>
          </cell>
          <cell r="Z195">
            <v>23052.624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420</v>
          </cell>
          <cell r="AK195">
            <v>420</v>
          </cell>
          <cell r="AL195">
            <v>0</v>
          </cell>
          <cell r="AM195">
            <v>722.4</v>
          </cell>
          <cell r="AN195">
            <v>722.4</v>
          </cell>
          <cell r="AO195">
            <v>688.8</v>
          </cell>
          <cell r="AP195">
            <v>18118.134000000002</v>
          </cell>
          <cell r="AQ195">
            <v>19793.688000000002</v>
          </cell>
          <cell r="AR195">
            <v>23775.024000000001</v>
          </cell>
          <cell r="AS195">
            <v>23741.423999999999</v>
          </cell>
        </row>
        <row r="196">
          <cell r="A196">
            <v>517262</v>
          </cell>
          <cell r="C196" t="str">
            <v>The Mrs Williams Pre-School</v>
          </cell>
          <cell r="D196" t="str">
            <v>Pre School</v>
          </cell>
          <cell r="G196">
            <v>4.5</v>
          </cell>
          <cell r="H196">
            <v>0</v>
          </cell>
          <cell r="I196">
            <v>4.5</v>
          </cell>
          <cell r="J196">
            <v>4.6900000000000004</v>
          </cell>
          <cell r="K196">
            <v>0</v>
          </cell>
          <cell r="L196">
            <v>4.6900000000000004</v>
          </cell>
          <cell r="M196">
            <v>2772</v>
          </cell>
          <cell r="N196">
            <v>756</v>
          </cell>
          <cell r="O196">
            <v>756</v>
          </cell>
          <cell r="P196">
            <v>1440</v>
          </cell>
          <cell r="Q196">
            <v>1098</v>
          </cell>
          <cell r="R196">
            <v>2538</v>
          </cell>
          <cell r="S196">
            <v>-1260</v>
          </cell>
          <cell r="V196">
            <v>12474</v>
          </cell>
          <cell r="W196">
            <v>6804</v>
          </cell>
          <cell r="X196">
            <v>0</v>
          </cell>
          <cell r="Y196">
            <v>11903.220000000001</v>
          </cell>
          <cell r="Z196">
            <v>11903.220000000001</v>
          </cell>
          <cell r="AB196">
            <v>1584</v>
          </cell>
          <cell r="AC196">
            <v>189</v>
          </cell>
          <cell r="AD196">
            <v>189</v>
          </cell>
          <cell r="AE196">
            <v>9044.64</v>
          </cell>
          <cell r="AF196">
            <v>1079.19</v>
          </cell>
          <cell r="AG196">
            <v>1158.57</v>
          </cell>
          <cell r="AH196">
            <v>1158.57</v>
          </cell>
          <cell r="AI196">
            <v>347.93142857142857</v>
          </cell>
          <cell r="AJ196">
            <v>189</v>
          </cell>
          <cell r="AK196">
            <v>189</v>
          </cell>
          <cell r="AL196">
            <v>608.88</v>
          </cell>
          <cell r="AM196">
            <v>325.08</v>
          </cell>
          <cell r="AN196">
            <v>325.08</v>
          </cell>
          <cell r="AO196">
            <v>309.95999999999998</v>
          </cell>
          <cell r="AP196">
            <v>22127.52</v>
          </cell>
          <cell r="AQ196">
            <v>8208.27</v>
          </cell>
          <cell r="AR196">
            <v>13386.87</v>
          </cell>
          <cell r="AS196">
            <v>13371.750000000002</v>
          </cell>
        </row>
        <row r="197">
          <cell r="A197">
            <v>654469</v>
          </cell>
          <cell r="C197" t="str">
            <v>The Old Fire Station Nursery</v>
          </cell>
          <cell r="D197" t="str">
            <v>Day Nursery/Ind School</v>
          </cell>
          <cell r="G197">
            <v>4.5</v>
          </cell>
          <cell r="H197">
            <v>0</v>
          </cell>
          <cell r="I197">
            <v>4.5</v>
          </cell>
          <cell r="J197">
            <v>4.6900000000000004</v>
          </cell>
          <cell r="K197">
            <v>0</v>
          </cell>
          <cell r="L197">
            <v>4.6900000000000004</v>
          </cell>
          <cell r="M197">
            <v>11423.56</v>
          </cell>
          <cell r="N197">
            <v>4887</v>
          </cell>
          <cell r="O197">
            <v>2687</v>
          </cell>
          <cell r="P197">
            <v>4944</v>
          </cell>
          <cell r="Q197">
            <v>3051.8</v>
          </cell>
          <cell r="R197">
            <v>7995.8</v>
          </cell>
          <cell r="S197">
            <v>-3849.5599999999995</v>
          </cell>
          <cell r="V197">
            <v>51406.02</v>
          </cell>
          <cell r="W197">
            <v>34083</v>
          </cell>
          <cell r="X197">
            <v>0</v>
          </cell>
          <cell r="Y197">
            <v>37500.302000000003</v>
          </cell>
          <cell r="Z197">
            <v>37500.302000000003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51406.02</v>
          </cell>
          <cell r="AQ197">
            <v>34083</v>
          </cell>
          <cell r="AR197">
            <v>37500.302000000003</v>
          </cell>
          <cell r="AS197">
            <v>37500.302000000003</v>
          </cell>
        </row>
        <row r="198">
          <cell r="A198">
            <v>585165</v>
          </cell>
          <cell r="C198" t="str">
            <v>The Orchard Day Nursery (Yattendon) Ltd</v>
          </cell>
          <cell r="D198" t="str">
            <v>Day Nursery/Ind School</v>
          </cell>
          <cell r="G198">
            <v>4.5</v>
          </cell>
          <cell r="H198">
            <v>0</v>
          </cell>
          <cell r="I198">
            <v>4.5</v>
          </cell>
          <cell r="J198">
            <v>4.6900000000000004</v>
          </cell>
          <cell r="K198">
            <v>0</v>
          </cell>
          <cell r="L198">
            <v>4.6900000000000004</v>
          </cell>
          <cell r="M198">
            <v>0</v>
          </cell>
          <cell r="S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</row>
        <row r="199">
          <cell r="A199">
            <v>515221</v>
          </cell>
          <cell r="C199" t="str">
            <v>Rainbow Montessori Nursery</v>
          </cell>
          <cell r="D199" t="str">
            <v>Day Nursery/Ind School</v>
          </cell>
          <cell r="E199">
            <v>1</v>
          </cell>
          <cell r="F199">
            <v>1</v>
          </cell>
          <cell r="G199">
            <v>4.5</v>
          </cell>
          <cell r="H199">
            <v>0.63</v>
          </cell>
          <cell r="I199">
            <v>5.13</v>
          </cell>
          <cell r="J199">
            <v>4.6900000000000004</v>
          </cell>
          <cell r="K199">
            <v>0.63</v>
          </cell>
          <cell r="L199">
            <v>5.32</v>
          </cell>
          <cell r="M199">
            <v>16412.599999999999</v>
          </cell>
          <cell r="N199">
            <v>11380.2</v>
          </cell>
          <cell r="O199">
            <v>4903.5</v>
          </cell>
          <cell r="P199">
            <v>12098.4</v>
          </cell>
          <cell r="Q199">
            <v>4493.1000000000004</v>
          </cell>
          <cell r="R199">
            <v>16591.5</v>
          </cell>
          <cell r="S199">
            <v>-128.89999999999782</v>
          </cell>
          <cell r="V199">
            <v>84196.637999999992</v>
          </cell>
          <cell r="W199">
            <v>83535.381000000008</v>
          </cell>
          <cell r="X199">
            <v>10258.731</v>
          </cell>
          <cell r="Y199">
            <v>88266.78</v>
          </cell>
          <cell r="Z199">
            <v>88266.78</v>
          </cell>
          <cell r="AB199">
            <v>1356</v>
          </cell>
          <cell r="AC199">
            <v>759</v>
          </cell>
          <cell r="AD199">
            <v>759</v>
          </cell>
          <cell r="AE199">
            <v>7742.76</v>
          </cell>
          <cell r="AF199">
            <v>4333.8900000000003</v>
          </cell>
          <cell r="AG199">
            <v>4652.67</v>
          </cell>
          <cell r="AH199">
            <v>4652.67</v>
          </cell>
          <cell r="AI199">
            <v>359.72571428571428</v>
          </cell>
          <cell r="AJ199">
            <v>360</v>
          </cell>
          <cell r="AK199">
            <v>360</v>
          </cell>
          <cell r="AL199">
            <v>629.52</v>
          </cell>
          <cell r="AM199">
            <v>619.20000000000005</v>
          </cell>
          <cell r="AN199">
            <v>619.20000000000005</v>
          </cell>
          <cell r="AO199">
            <v>590.4</v>
          </cell>
          <cell r="AP199">
            <v>92568.917999999991</v>
          </cell>
          <cell r="AQ199">
            <v>88488.471000000005</v>
          </cell>
          <cell r="AR199">
            <v>93538.65</v>
          </cell>
          <cell r="AS199">
            <v>93509.85</v>
          </cell>
          <cell r="AU199">
            <v>11062</v>
          </cell>
        </row>
        <row r="200">
          <cell r="A200">
            <v>510088</v>
          </cell>
          <cell r="C200" t="str">
            <v>The Village Montessori Nursery School</v>
          </cell>
          <cell r="D200" t="str">
            <v>Day Nursery/Ind School</v>
          </cell>
          <cell r="G200">
            <v>4.5</v>
          </cell>
          <cell r="H200">
            <v>0</v>
          </cell>
          <cell r="I200">
            <v>4.5</v>
          </cell>
          <cell r="J200">
            <v>4.6900000000000004</v>
          </cell>
          <cell r="K200">
            <v>0</v>
          </cell>
          <cell r="L200">
            <v>4.6900000000000004</v>
          </cell>
          <cell r="M200">
            <v>0</v>
          </cell>
          <cell r="S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</row>
        <row r="201">
          <cell r="A201">
            <v>519741</v>
          </cell>
          <cell r="C201" t="str">
            <v>Tigers at Theale Day Nursery</v>
          </cell>
          <cell r="D201" t="str">
            <v>Day Nursery/Ind School</v>
          </cell>
          <cell r="G201">
            <v>4.5</v>
          </cell>
          <cell r="H201">
            <v>0</v>
          </cell>
          <cell r="I201">
            <v>4.5</v>
          </cell>
          <cell r="J201">
            <v>4.6900000000000004</v>
          </cell>
          <cell r="K201">
            <v>0</v>
          </cell>
          <cell r="L201">
            <v>4.6900000000000004</v>
          </cell>
          <cell r="M201">
            <v>36654.800000000003</v>
          </cell>
          <cell r="N201">
            <v>20541</v>
          </cell>
          <cell r="O201">
            <v>15021.2</v>
          </cell>
          <cell r="P201">
            <v>20848.8</v>
          </cell>
          <cell r="Q201">
            <v>16161.199999999999</v>
          </cell>
          <cell r="R201">
            <v>37010</v>
          </cell>
          <cell r="S201">
            <v>-1092.6000000000058</v>
          </cell>
          <cell r="V201">
            <v>164946.6</v>
          </cell>
          <cell r="W201">
            <v>160029.9</v>
          </cell>
          <cell r="X201">
            <v>0</v>
          </cell>
          <cell r="Y201">
            <v>173576.90000000002</v>
          </cell>
          <cell r="Z201">
            <v>173576.90000000002</v>
          </cell>
          <cell r="AB201">
            <v>1128</v>
          </cell>
          <cell r="AC201">
            <v>1419</v>
          </cell>
          <cell r="AD201">
            <v>1419</v>
          </cell>
          <cell r="AE201">
            <v>6440.88</v>
          </cell>
          <cell r="AF201">
            <v>8102.49</v>
          </cell>
          <cell r="AG201">
            <v>8698.4699999999993</v>
          </cell>
          <cell r="AH201">
            <v>8698.4699999999993</v>
          </cell>
          <cell r="AI201">
            <v>380.36571428571426</v>
          </cell>
          <cell r="AJ201">
            <v>189</v>
          </cell>
          <cell r="AK201">
            <v>189</v>
          </cell>
          <cell r="AL201">
            <v>665.64</v>
          </cell>
          <cell r="AM201">
            <v>325.08</v>
          </cell>
          <cell r="AN201">
            <v>325.08</v>
          </cell>
          <cell r="AO201">
            <v>309.95999999999998</v>
          </cell>
          <cell r="AP201">
            <v>172053.12000000002</v>
          </cell>
          <cell r="AQ201">
            <v>168457.47</v>
          </cell>
          <cell r="AR201">
            <v>182600.45</v>
          </cell>
          <cell r="AS201">
            <v>182585.33000000002</v>
          </cell>
        </row>
        <row r="202">
          <cell r="A202">
            <v>519312</v>
          </cell>
          <cell r="C202" t="str">
            <v>Tigers Day Nursery</v>
          </cell>
          <cell r="D202" t="str">
            <v>Day Nursery/Ind School</v>
          </cell>
          <cell r="G202">
            <v>4.5</v>
          </cell>
          <cell r="H202">
            <v>0</v>
          </cell>
          <cell r="I202">
            <v>4.5</v>
          </cell>
          <cell r="J202">
            <v>4.6900000000000004</v>
          </cell>
          <cell r="K202">
            <v>0</v>
          </cell>
          <cell r="L202">
            <v>4.6900000000000004</v>
          </cell>
          <cell r="M202">
            <v>100363.2</v>
          </cell>
          <cell r="N202">
            <v>53111.6</v>
          </cell>
          <cell r="O202">
            <v>38809.199999999997</v>
          </cell>
          <cell r="P202">
            <v>55520</v>
          </cell>
          <cell r="Q202">
            <v>40086</v>
          </cell>
          <cell r="R202">
            <v>95606</v>
          </cell>
          <cell r="S202">
            <v>-8442.4000000000087</v>
          </cell>
          <cell r="V202">
            <v>451634.39999999997</v>
          </cell>
          <cell r="W202">
            <v>413643.6</v>
          </cell>
          <cell r="X202">
            <v>0</v>
          </cell>
          <cell r="Y202">
            <v>448392.14</v>
          </cell>
          <cell r="Z202">
            <v>448392.14</v>
          </cell>
          <cell r="AB202">
            <v>5791.6</v>
          </cell>
          <cell r="AC202">
            <v>3207</v>
          </cell>
          <cell r="AD202">
            <v>3207</v>
          </cell>
          <cell r="AE202">
            <v>33070.036</v>
          </cell>
          <cell r="AF202">
            <v>18311.97</v>
          </cell>
          <cell r="AG202">
            <v>19658.91</v>
          </cell>
          <cell r="AH202">
            <v>19658.91</v>
          </cell>
          <cell r="AI202">
            <v>359.72571428571428</v>
          </cell>
          <cell r="AJ202">
            <v>171</v>
          </cell>
          <cell r="AK202">
            <v>171</v>
          </cell>
          <cell r="AL202">
            <v>629.52</v>
          </cell>
          <cell r="AM202">
            <v>294.12</v>
          </cell>
          <cell r="AN202">
            <v>294.12</v>
          </cell>
          <cell r="AO202">
            <v>280.44</v>
          </cell>
          <cell r="AP202">
            <v>485333.95600000001</v>
          </cell>
          <cell r="AQ202">
            <v>432249.69</v>
          </cell>
          <cell r="AR202">
            <v>468345.17000000004</v>
          </cell>
          <cell r="AS202">
            <v>468331.49</v>
          </cell>
        </row>
        <row r="203">
          <cell r="A203">
            <v>540544</v>
          </cell>
          <cell r="C203" t="str">
            <v>Tigers Too Day Nursery</v>
          </cell>
          <cell r="D203" t="str">
            <v>Day Nursery/Ind School</v>
          </cell>
          <cell r="G203">
            <v>4.5</v>
          </cell>
          <cell r="H203">
            <v>0</v>
          </cell>
          <cell r="I203">
            <v>4.5</v>
          </cell>
          <cell r="J203">
            <v>4.6900000000000004</v>
          </cell>
          <cell r="K203">
            <v>0</v>
          </cell>
          <cell r="L203">
            <v>4.6900000000000004</v>
          </cell>
          <cell r="M203">
            <v>0</v>
          </cell>
          <cell r="S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</row>
        <row r="204">
          <cell r="A204">
            <v>654422</v>
          </cell>
          <cell r="C204" t="str">
            <v>Tracey Hill</v>
          </cell>
          <cell r="D204" t="str">
            <v>Childminder</v>
          </cell>
          <cell r="G204">
            <v>4.5</v>
          </cell>
          <cell r="H204">
            <v>0</v>
          </cell>
          <cell r="I204">
            <v>4.5</v>
          </cell>
          <cell r="J204">
            <v>4.6900000000000004</v>
          </cell>
          <cell r="K204">
            <v>0</v>
          </cell>
          <cell r="L204">
            <v>4.6900000000000004</v>
          </cell>
          <cell r="M204">
            <v>0</v>
          </cell>
          <cell r="S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</row>
        <row r="205">
          <cell r="C205" t="str">
            <v>Vikki Willilams</v>
          </cell>
          <cell r="G205">
            <v>4.5</v>
          </cell>
          <cell r="H205">
            <v>0</v>
          </cell>
          <cell r="I205">
            <v>4.5</v>
          </cell>
          <cell r="J205">
            <v>4.6900000000000004</v>
          </cell>
          <cell r="K205">
            <v>0</v>
          </cell>
          <cell r="L205">
            <v>4.6900000000000004</v>
          </cell>
          <cell r="M205">
            <v>136.80000000000001</v>
          </cell>
          <cell r="N205">
            <v>487.2</v>
          </cell>
          <cell r="O205">
            <v>631.6</v>
          </cell>
          <cell r="P205">
            <v>0</v>
          </cell>
          <cell r="Q205">
            <v>536.40000000000009</v>
          </cell>
          <cell r="R205">
            <v>536.40000000000009</v>
          </cell>
          <cell r="S205">
            <v>982</v>
          </cell>
          <cell r="V205">
            <v>615.6</v>
          </cell>
          <cell r="W205">
            <v>5034.5999999999995</v>
          </cell>
          <cell r="X205">
            <v>0</v>
          </cell>
          <cell r="Y205">
            <v>2515.7160000000008</v>
          </cell>
          <cell r="Z205">
            <v>2515.7160000000008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615.6</v>
          </cell>
          <cell r="AQ205">
            <v>5034.5999999999995</v>
          </cell>
          <cell r="AR205">
            <v>2515.7160000000008</v>
          </cell>
          <cell r="AS205">
            <v>2515.7160000000008</v>
          </cell>
        </row>
        <row r="206">
          <cell r="A206">
            <v>540581</v>
          </cell>
          <cell r="C206" t="str">
            <v>Wendy Elliot</v>
          </cell>
          <cell r="D206" t="str">
            <v>Childminder</v>
          </cell>
          <cell r="G206">
            <v>4.5</v>
          </cell>
          <cell r="H206">
            <v>0</v>
          </cell>
          <cell r="I206">
            <v>4.5</v>
          </cell>
          <cell r="J206">
            <v>4.6900000000000004</v>
          </cell>
          <cell r="K206">
            <v>0</v>
          </cell>
          <cell r="L206">
            <v>4.6900000000000004</v>
          </cell>
          <cell r="M206">
            <v>2508.4</v>
          </cell>
          <cell r="N206">
            <v>574.20000000000005</v>
          </cell>
          <cell r="O206">
            <v>564.6</v>
          </cell>
          <cell r="P206">
            <v>916.2</v>
          </cell>
          <cell r="Q206">
            <v>883.8</v>
          </cell>
          <cell r="R206">
            <v>1800</v>
          </cell>
          <cell r="S206">
            <v>-1369.6</v>
          </cell>
          <cell r="V206">
            <v>11287.800000000001</v>
          </cell>
          <cell r="W206">
            <v>5124.6000000000004</v>
          </cell>
          <cell r="X206">
            <v>0</v>
          </cell>
          <cell r="Y206">
            <v>8442</v>
          </cell>
          <cell r="Z206">
            <v>8442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11287.800000000001</v>
          </cell>
          <cell r="AQ206">
            <v>5124.6000000000004</v>
          </cell>
          <cell r="AR206">
            <v>8442</v>
          </cell>
          <cell r="AS206">
            <v>8442</v>
          </cell>
        </row>
        <row r="207">
          <cell r="A207">
            <v>540577</v>
          </cell>
          <cell r="C207" t="str">
            <v>Wendy Kim Elliott</v>
          </cell>
          <cell r="D207" t="str">
            <v>Childminder</v>
          </cell>
          <cell r="G207">
            <v>4.5</v>
          </cell>
          <cell r="H207">
            <v>0</v>
          </cell>
          <cell r="I207">
            <v>4.5</v>
          </cell>
          <cell r="J207">
            <v>4.6900000000000004</v>
          </cell>
          <cell r="K207">
            <v>0</v>
          </cell>
          <cell r="L207">
            <v>4.6900000000000004</v>
          </cell>
          <cell r="M207">
            <v>961.84999999999991</v>
          </cell>
          <cell r="S207">
            <v>-961.84999999999991</v>
          </cell>
          <cell r="V207">
            <v>4328.3249999999998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4328.3249999999998</v>
          </cell>
          <cell r="AQ207">
            <v>0</v>
          </cell>
          <cell r="AR207">
            <v>0</v>
          </cell>
          <cell r="AS207">
            <v>0</v>
          </cell>
        </row>
        <row r="208">
          <cell r="A208">
            <v>518637</v>
          </cell>
          <cell r="C208" t="str">
            <v>Westwood Farm Community Pre-School</v>
          </cell>
          <cell r="D208" t="str">
            <v>Pre School</v>
          </cell>
          <cell r="G208">
            <v>4.5</v>
          </cell>
          <cell r="H208">
            <v>0</v>
          </cell>
          <cell r="I208">
            <v>4.5</v>
          </cell>
          <cell r="J208">
            <v>4.6900000000000004</v>
          </cell>
          <cell r="K208">
            <v>0</v>
          </cell>
          <cell r="L208">
            <v>4.6900000000000004</v>
          </cell>
          <cell r="M208">
            <v>18694.7</v>
          </cell>
          <cell r="N208">
            <v>14630.65</v>
          </cell>
          <cell r="O208">
            <v>5270.25</v>
          </cell>
          <cell r="P208">
            <v>13194.25</v>
          </cell>
          <cell r="Q208">
            <v>4500.75</v>
          </cell>
          <cell r="R208">
            <v>17695</v>
          </cell>
          <cell r="S208">
            <v>1206.2000000000007</v>
          </cell>
          <cell r="V208">
            <v>84126.150000000009</v>
          </cell>
          <cell r="W208">
            <v>89554.05</v>
          </cell>
          <cell r="X208">
            <v>0</v>
          </cell>
          <cell r="Y208">
            <v>82989.55</v>
          </cell>
          <cell r="Z208">
            <v>82989.55</v>
          </cell>
          <cell r="AB208">
            <v>926</v>
          </cell>
          <cell r="AC208">
            <v>0</v>
          </cell>
          <cell r="AD208">
            <v>0</v>
          </cell>
          <cell r="AE208">
            <v>5287.46</v>
          </cell>
          <cell r="AF208">
            <v>0</v>
          </cell>
          <cell r="AG208">
            <v>0</v>
          </cell>
          <cell r="AH208">
            <v>0</v>
          </cell>
          <cell r="AI208">
            <v>857.5428571428572</v>
          </cell>
          <cell r="AJ208">
            <v>1424</v>
          </cell>
          <cell r="AK208">
            <v>1424</v>
          </cell>
          <cell r="AL208">
            <v>1500.7</v>
          </cell>
          <cell r="AM208">
            <v>2449.2799999999997</v>
          </cell>
          <cell r="AN208">
            <v>2449.2799999999997</v>
          </cell>
          <cell r="AO208">
            <v>2335.3599999999997</v>
          </cell>
          <cell r="AP208">
            <v>90914.310000000012</v>
          </cell>
          <cell r="AQ208">
            <v>92003.33</v>
          </cell>
          <cell r="AR208">
            <v>85438.83</v>
          </cell>
          <cell r="AS208">
            <v>85324.91</v>
          </cell>
        </row>
        <row r="209">
          <cell r="A209">
            <v>654485</v>
          </cell>
          <cell r="C209" t="str">
            <v>Wings &amp; Wellies</v>
          </cell>
          <cell r="D209" t="str">
            <v>Pre School</v>
          </cell>
          <cell r="G209">
            <v>4.5</v>
          </cell>
          <cell r="H209">
            <v>0</v>
          </cell>
          <cell r="I209">
            <v>4.5</v>
          </cell>
          <cell r="J209">
            <v>4.6900000000000004</v>
          </cell>
          <cell r="K209">
            <v>0</v>
          </cell>
          <cell r="L209">
            <v>4.6900000000000004</v>
          </cell>
          <cell r="M209">
            <v>13460.7</v>
          </cell>
          <cell r="N209">
            <v>11979.8</v>
          </cell>
          <cell r="O209">
            <v>3235.5</v>
          </cell>
          <cell r="P209">
            <v>12039.65</v>
          </cell>
          <cell r="Q209">
            <v>2996.1000000000004</v>
          </cell>
          <cell r="R209">
            <v>15035.75</v>
          </cell>
          <cell r="S209">
            <v>1754.5999999999985</v>
          </cell>
          <cell r="V209">
            <v>60573.15</v>
          </cell>
          <cell r="W209">
            <v>68468.849999999991</v>
          </cell>
          <cell r="X209">
            <v>0</v>
          </cell>
          <cell r="Y209">
            <v>70517.66750000001</v>
          </cell>
          <cell r="Z209">
            <v>70517.66750000001</v>
          </cell>
          <cell r="AB209">
            <v>279.5</v>
          </cell>
          <cell r="AC209">
            <v>316.5</v>
          </cell>
          <cell r="AD209">
            <v>316.5</v>
          </cell>
          <cell r="AE209">
            <v>1595.9449999999999</v>
          </cell>
          <cell r="AF209">
            <v>1807.2149999999999</v>
          </cell>
          <cell r="AG209">
            <v>1940.145</v>
          </cell>
          <cell r="AH209">
            <v>1940.145</v>
          </cell>
          <cell r="AI209">
            <v>748.05257142857147</v>
          </cell>
          <cell r="AJ209">
            <v>1507.7</v>
          </cell>
          <cell r="AK209">
            <v>1507.7</v>
          </cell>
          <cell r="AL209">
            <v>1309.0920000000001</v>
          </cell>
          <cell r="AM209">
            <v>2593.2440000000001</v>
          </cell>
          <cell r="AN209">
            <v>2593.2440000000001</v>
          </cell>
          <cell r="AO209">
            <v>2472.6279999999997</v>
          </cell>
          <cell r="AP209">
            <v>63478.186999999998</v>
          </cell>
          <cell r="AQ209">
            <v>72869.308999999994</v>
          </cell>
          <cell r="AR209">
            <v>75051.056500000006</v>
          </cell>
          <cell r="AS209">
            <v>74930.440500000012</v>
          </cell>
        </row>
        <row r="210">
          <cell r="A210">
            <v>581522</v>
          </cell>
          <cell r="C210" t="str">
            <v>Woodlands Day Nursery</v>
          </cell>
          <cell r="D210" t="str">
            <v>Day Nursery/Ind School</v>
          </cell>
          <cell r="E210">
            <v>1</v>
          </cell>
          <cell r="F210">
            <v>1</v>
          </cell>
          <cell r="G210">
            <v>4.5</v>
          </cell>
          <cell r="H210">
            <v>0.63</v>
          </cell>
          <cell r="I210">
            <v>5.13</v>
          </cell>
          <cell r="J210">
            <v>4.6900000000000004</v>
          </cell>
          <cell r="K210">
            <v>0.63</v>
          </cell>
          <cell r="L210">
            <v>5.32</v>
          </cell>
          <cell r="M210">
            <v>18818.099999999999</v>
          </cell>
          <cell r="N210">
            <v>12019.7</v>
          </cell>
          <cell r="O210">
            <v>3407.7999999999997</v>
          </cell>
          <cell r="P210">
            <v>11917.1</v>
          </cell>
          <cell r="Q210">
            <v>3538.8999999999996</v>
          </cell>
          <cell r="R210">
            <v>15456</v>
          </cell>
          <cell r="S210">
            <v>-3390.5999999999985</v>
          </cell>
          <cell r="V210">
            <v>96536.852999999988</v>
          </cell>
          <cell r="W210">
            <v>79143.074999999997</v>
          </cell>
          <cell r="X210">
            <v>9719.3250000000007</v>
          </cell>
          <cell r="Y210">
            <v>82225.919999999998</v>
          </cell>
          <cell r="Z210">
            <v>82225.919999999998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96536.852999999988</v>
          </cell>
          <cell r="AQ210">
            <v>79143.074999999997</v>
          </cell>
          <cell r="AR210">
            <v>82225.919999999998</v>
          </cell>
          <cell r="AS210">
            <v>82225.919999999998</v>
          </cell>
        </row>
        <row r="211">
          <cell r="A211">
            <v>475284</v>
          </cell>
          <cell r="C211" t="str">
            <v>Zahra Umar</v>
          </cell>
          <cell r="D211" t="str">
            <v>Childminder</v>
          </cell>
          <cell r="G211">
            <v>4.5</v>
          </cell>
          <cell r="H211">
            <v>0</v>
          </cell>
          <cell r="I211">
            <v>4.5</v>
          </cell>
          <cell r="J211">
            <v>4.6900000000000004</v>
          </cell>
          <cell r="K211">
            <v>0</v>
          </cell>
          <cell r="L211">
            <v>4.6900000000000004</v>
          </cell>
          <cell r="M211">
            <v>0</v>
          </cell>
          <cell r="S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</row>
        <row r="212">
          <cell r="A212">
            <v>540596</v>
          </cell>
          <cell r="C212" t="str">
            <v>Zena Bennetts</v>
          </cell>
          <cell r="D212" t="str">
            <v>Childminder</v>
          </cell>
          <cell r="G212">
            <v>4.5</v>
          </cell>
          <cell r="H212">
            <v>0</v>
          </cell>
          <cell r="I212">
            <v>4.5</v>
          </cell>
          <cell r="J212">
            <v>4.6900000000000004</v>
          </cell>
          <cell r="K212">
            <v>0</v>
          </cell>
          <cell r="L212">
            <v>4.6900000000000004</v>
          </cell>
          <cell r="M212">
            <v>342</v>
          </cell>
          <cell r="N212">
            <v>1692</v>
          </cell>
          <cell r="O212">
            <v>1122</v>
          </cell>
          <cell r="P212">
            <v>1179</v>
          </cell>
          <cell r="Q212">
            <v>780</v>
          </cell>
          <cell r="R212">
            <v>1959</v>
          </cell>
          <cell r="S212">
            <v>2472</v>
          </cell>
          <cell r="V212">
            <v>1539</v>
          </cell>
          <cell r="W212">
            <v>12663</v>
          </cell>
          <cell r="X212">
            <v>0</v>
          </cell>
          <cell r="Y212">
            <v>9187.7100000000009</v>
          </cell>
          <cell r="Z212">
            <v>9187.7100000000009</v>
          </cell>
          <cell r="AB212">
            <v>1059</v>
          </cell>
          <cell r="AC212">
            <v>360</v>
          </cell>
          <cell r="AD212">
            <v>360</v>
          </cell>
          <cell r="AE212">
            <v>6046.89</v>
          </cell>
          <cell r="AF212">
            <v>2055.6</v>
          </cell>
          <cell r="AG212">
            <v>2206.8000000000002</v>
          </cell>
          <cell r="AH212">
            <v>2206.8000000000002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7585.89</v>
          </cell>
          <cell r="AQ212">
            <v>14718.6</v>
          </cell>
          <cell r="AR212">
            <v>11394.510000000002</v>
          </cell>
          <cell r="AS212">
            <v>11394.510000000002</v>
          </cell>
        </row>
        <row r="213">
          <cell r="A213">
            <v>540600</v>
          </cell>
          <cell r="C213" t="str">
            <v>Zoe Morris</v>
          </cell>
          <cell r="D213" t="str">
            <v>Childminder</v>
          </cell>
          <cell r="G213">
            <v>4.5</v>
          </cell>
          <cell r="H213">
            <v>0</v>
          </cell>
          <cell r="I213">
            <v>4.5</v>
          </cell>
          <cell r="J213">
            <v>4.6900000000000004</v>
          </cell>
          <cell r="K213">
            <v>0</v>
          </cell>
          <cell r="L213">
            <v>4.6900000000000004</v>
          </cell>
          <cell r="M213">
            <v>0</v>
          </cell>
          <cell r="S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</row>
        <row r="214">
          <cell r="C214" t="str">
            <v>Additional 30 hours</v>
          </cell>
          <cell r="E214">
            <v>1</v>
          </cell>
          <cell r="F214">
            <v>1</v>
          </cell>
          <cell r="G214">
            <v>4.5</v>
          </cell>
          <cell r="H214">
            <v>0.63</v>
          </cell>
          <cell r="I214">
            <v>5.13</v>
          </cell>
          <cell r="J214">
            <v>4.6900000000000004</v>
          </cell>
          <cell r="K214">
            <v>0.63</v>
          </cell>
          <cell r="L214">
            <v>5.32</v>
          </cell>
          <cell r="M214">
            <v>20000</v>
          </cell>
          <cell r="O214">
            <v>300</v>
          </cell>
          <cell r="P214">
            <v>10000</v>
          </cell>
          <cell r="R214">
            <v>10000</v>
          </cell>
          <cell r="S214">
            <v>-19700</v>
          </cell>
          <cell r="V214">
            <v>102600</v>
          </cell>
          <cell r="W214">
            <v>1539</v>
          </cell>
          <cell r="X214">
            <v>189</v>
          </cell>
          <cell r="Y214">
            <v>53200</v>
          </cell>
          <cell r="Z214">
            <v>53200</v>
          </cell>
          <cell r="AB214">
            <v>2000</v>
          </cell>
          <cell r="AC214">
            <v>0</v>
          </cell>
          <cell r="AD214">
            <v>2000</v>
          </cell>
          <cell r="AE214">
            <v>11420</v>
          </cell>
          <cell r="AF214">
            <v>0</v>
          </cell>
          <cell r="AG214">
            <v>12260</v>
          </cell>
          <cell r="AH214">
            <v>12260</v>
          </cell>
          <cell r="AI214">
            <v>1965.7142857142858</v>
          </cell>
          <cell r="AJ214">
            <v>0</v>
          </cell>
          <cell r="AK214">
            <v>2000</v>
          </cell>
          <cell r="AL214">
            <v>3440</v>
          </cell>
          <cell r="AM214">
            <v>0</v>
          </cell>
          <cell r="AN214">
            <v>3440</v>
          </cell>
          <cell r="AO214">
            <v>3280</v>
          </cell>
          <cell r="AP214">
            <v>117460</v>
          </cell>
          <cell r="AQ214">
            <v>1539</v>
          </cell>
          <cell r="AR214">
            <v>68900</v>
          </cell>
          <cell r="AS214">
            <v>68740</v>
          </cell>
        </row>
        <row r="215">
          <cell r="C215" t="str">
            <v>Autumn Term adjustments to be processed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B215">
            <v>0</v>
          </cell>
          <cell r="AC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</row>
        <row r="216">
          <cell r="A216">
            <v>91100</v>
          </cell>
          <cell r="C216" t="str">
            <v>ZEY Basildon C.E. Nursery School</v>
          </cell>
          <cell r="E216">
            <v>1</v>
          </cell>
          <cell r="F216">
            <v>1</v>
          </cell>
          <cell r="G216">
            <v>4.5</v>
          </cell>
          <cell r="H216">
            <v>0.63</v>
          </cell>
          <cell r="I216">
            <v>5.13</v>
          </cell>
          <cell r="J216">
            <v>4.6900000000000004</v>
          </cell>
          <cell r="K216">
            <v>0.63</v>
          </cell>
          <cell r="L216">
            <v>5.32</v>
          </cell>
          <cell r="M216">
            <v>8377.2000000000007</v>
          </cell>
          <cell r="N216">
            <v>9231</v>
          </cell>
          <cell r="O216">
            <v>3325.8</v>
          </cell>
          <cell r="P216">
            <v>8747.4000000000015</v>
          </cell>
          <cell r="Q216">
            <v>3051.6</v>
          </cell>
          <cell r="R216">
            <v>11799.000000000002</v>
          </cell>
          <cell r="S216">
            <v>4179.5999999999985</v>
          </cell>
          <cell r="V216">
            <v>42975.036</v>
          </cell>
          <cell r="W216">
            <v>64416.383999999998</v>
          </cell>
          <cell r="X216">
            <v>7910.7839999999997</v>
          </cell>
          <cell r="Y216">
            <v>62770.680000000015</v>
          </cell>
          <cell r="Z216">
            <v>62770.680000000015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42975.036</v>
          </cell>
          <cell r="AQ216">
            <v>64416.383999999998</v>
          </cell>
          <cell r="AR216">
            <v>62770.680000000015</v>
          </cell>
          <cell r="AS216">
            <v>62770.680000000015</v>
          </cell>
        </row>
        <row r="217">
          <cell r="A217">
            <v>92000</v>
          </cell>
          <cell r="B217">
            <v>8692239</v>
          </cell>
          <cell r="C217" t="str">
            <v>ZEY Calcot Nursery School</v>
          </cell>
          <cell r="D217" t="str">
            <v>Maint Nursery Class</v>
          </cell>
          <cell r="E217">
            <v>1</v>
          </cell>
          <cell r="F217">
            <v>1</v>
          </cell>
          <cell r="G217">
            <v>4.5</v>
          </cell>
          <cell r="H217">
            <v>0.63</v>
          </cell>
          <cell r="I217">
            <v>5.13</v>
          </cell>
          <cell r="J217">
            <v>4.6900000000000004</v>
          </cell>
          <cell r="K217">
            <v>0.63</v>
          </cell>
          <cell r="L217">
            <v>5.32</v>
          </cell>
          <cell r="M217">
            <v>31911.600000000002</v>
          </cell>
          <cell r="N217">
            <v>21656.400000000001</v>
          </cell>
          <cell r="O217">
            <v>9453</v>
          </cell>
          <cell r="P217">
            <v>23088</v>
          </cell>
          <cell r="Q217">
            <v>10308</v>
          </cell>
          <cell r="R217">
            <v>33396</v>
          </cell>
          <cell r="S217">
            <v>-802.20000000000073</v>
          </cell>
          <cell r="V217">
            <v>163706.508</v>
          </cell>
          <cell r="W217">
            <v>159591.22200000001</v>
          </cell>
          <cell r="X217">
            <v>19598.922000000002</v>
          </cell>
          <cell r="Y217">
            <v>177666.72</v>
          </cell>
          <cell r="Z217">
            <v>177666.72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5696.6399999999994</v>
          </cell>
          <cell r="AJ217">
            <v>3546</v>
          </cell>
          <cell r="AK217">
            <v>3546</v>
          </cell>
          <cell r="AL217">
            <v>9969.119999999999</v>
          </cell>
          <cell r="AM217">
            <v>6099.12</v>
          </cell>
          <cell r="AN217">
            <v>6099.12</v>
          </cell>
          <cell r="AO217">
            <v>5815.44</v>
          </cell>
          <cell r="AP217">
            <v>173675.628</v>
          </cell>
          <cell r="AQ217">
            <v>165690.342</v>
          </cell>
          <cell r="AR217">
            <v>183765.84</v>
          </cell>
          <cell r="AS217">
            <v>183482.16</v>
          </cell>
        </row>
        <row r="218">
          <cell r="A218">
            <v>93100</v>
          </cell>
          <cell r="B218">
            <v>8692000</v>
          </cell>
          <cell r="C218" t="str">
            <v>ZEY Fir Tree Nursery School</v>
          </cell>
          <cell r="D218" t="str">
            <v>Maint Nursery Class</v>
          </cell>
          <cell r="E218">
            <v>1</v>
          </cell>
          <cell r="F218">
            <v>1</v>
          </cell>
          <cell r="G218">
            <v>4.5</v>
          </cell>
          <cell r="H218">
            <v>0.63</v>
          </cell>
          <cell r="I218">
            <v>5.13</v>
          </cell>
          <cell r="J218">
            <v>4.6900000000000004</v>
          </cell>
          <cell r="K218">
            <v>0.63</v>
          </cell>
          <cell r="L218">
            <v>5.32</v>
          </cell>
          <cell r="M218">
            <v>17577</v>
          </cell>
          <cell r="N218">
            <v>15609</v>
          </cell>
          <cell r="O218">
            <v>7281</v>
          </cell>
          <cell r="P218">
            <v>12342</v>
          </cell>
          <cell r="Q218">
            <v>6417</v>
          </cell>
          <cell r="R218">
            <v>18759</v>
          </cell>
          <cell r="S218">
            <v>5313</v>
          </cell>
          <cell r="V218">
            <v>90170.01</v>
          </cell>
          <cell r="W218">
            <v>117425.7</v>
          </cell>
          <cell r="X218">
            <v>14420.7</v>
          </cell>
          <cell r="Y218">
            <v>99797.88</v>
          </cell>
          <cell r="Z218">
            <v>99797.88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940.59428571428566</v>
          </cell>
          <cell r="AJ218">
            <v>3000</v>
          </cell>
          <cell r="AK218">
            <v>3000</v>
          </cell>
          <cell r="AL218">
            <v>1646.04</v>
          </cell>
          <cell r="AM218">
            <v>5160</v>
          </cell>
          <cell r="AN218">
            <v>5160</v>
          </cell>
          <cell r="AO218">
            <v>4920</v>
          </cell>
          <cell r="AP218">
            <v>91816.049999999988</v>
          </cell>
          <cell r="AQ218">
            <v>122585.7</v>
          </cell>
          <cell r="AR218">
            <v>104957.88</v>
          </cell>
          <cell r="AS218">
            <v>104717.88</v>
          </cell>
        </row>
        <row r="219">
          <cell r="A219">
            <v>93900</v>
          </cell>
          <cell r="B219">
            <v>8692084</v>
          </cell>
          <cell r="C219" t="str">
            <v>ZEY John Rankin Nursery</v>
          </cell>
          <cell r="D219" t="str">
            <v>Maint Nursery Class</v>
          </cell>
          <cell r="E219">
            <v>1</v>
          </cell>
          <cell r="F219">
            <v>1</v>
          </cell>
          <cell r="G219">
            <v>4.5</v>
          </cell>
          <cell r="H219">
            <v>0.63</v>
          </cell>
          <cell r="I219">
            <v>5.13</v>
          </cell>
          <cell r="J219">
            <v>4.6900000000000004</v>
          </cell>
          <cell r="K219">
            <v>0.63</v>
          </cell>
          <cell r="L219">
            <v>5.32</v>
          </cell>
          <cell r="M219">
            <v>29284.800000000003</v>
          </cell>
          <cell r="N219">
            <v>21018.6</v>
          </cell>
          <cell r="O219">
            <v>8874.5</v>
          </cell>
          <cell r="P219">
            <v>21406.2</v>
          </cell>
          <cell r="Q219">
            <v>7554.95</v>
          </cell>
          <cell r="R219">
            <v>28961.15</v>
          </cell>
          <cell r="S219">
            <v>608.29999999999563</v>
          </cell>
          <cell r="V219">
            <v>150231.024</v>
          </cell>
          <cell r="W219">
            <v>153351.603</v>
          </cell>
          <cell r="X219">
            <v>18832.652999999998</v>
          </cell>
          <cell r="Y219">
            <v>154073.31800000003</v>
          </cell>
          <cell r="Z219">
            <v>154073.31800000003</v>
          </cell>
          <cell r="AB219">
            <v>1754.9999999999998</v>
          </cell>
          <cell r="AC219">
            <v>1949.1</v>
          </cell>
          <cell r="AD219">
            <v>1949.1</v>
          </cell>
          <cell r="AE219">
            <v>10021.049999999999</v>
          </cell>
          <cell r="AF219">
            <v>11129.360999999999</v>
          </cell>
          <cell r="AG219">
            <v>11947.982999999998</v>
          </cell>
          <cell r="AH219">
            <v>11947.982999999998</v>
          </cell>
          <cell r="AI219">
            <v>2232.0685714285714</v>
          </cell>
          <cell r="AJ219">
            <v>2398.5</v>
          </cell>
          <cell r="AK219">
            <v>2398.5</v>
          </cell>
          <cell r="AL219">
            <v>3906.12</v>
          </cell>
          <cell r="AM219">
            <v>4125.42</v>
          </cell>
          <cell r="AN219">
            <v>4125.42</v>
          </cell>
          <cell r="AO219">
            <v>3933.54</v>
          </cell>
          <cell r="AP219">
            <v>164158.19399999999</v>
          </cell>
          <cell r="AQ219">
            <v>168606.38399999999</v>
          </cell>
          <cell r="AR219">
            <v>170146.72100000002</v>
          </cell>
          <cell r="AS219">
            <v>169954.84100000001</v>
          </cell>
        </row>
        <row r="220">
          <cell r="A220">
            <v>94300</v>
          </cell>
          <cell r="B220">
            <v>8693030</v>
          </cell>
          <cell r="C220" t="str">
            <v>ZEY Lambourn Nursery School</v>
          </cell>
          <cell r="D220" t="str">
            <v>Maint Nursery Class</v>
          </cell>
          <cell r="E220">
            <v>1</v>
          </cell>
          <cell r="F220">
            <v>1</v>
          </cell>
          <cell r="G220">
            <v>4.5</v>
          </cell>
          <cell r="H220">
            <v>0.63</v>
          </cell>
          <cell r="I220">
            <v>5.13</v>
          </cell>
          <cell r="J220">
            <v>4.6900000000000004</v>
          </cell>
          <cell r="K220">
            <v>0.63</v>
          </cell>
          <cell r="L220">
            <v>5.32</v>
          </cell>
          <cell r="M220">
            <v>13266</v>
          </cell>
          <cell r="N220">
            <v>13629</v>
          </cell>
          <cell r="O220">
            <v>4356</v>
          </cell>
          <cell r="P220">
            <v>11406</v>
          </cell>
          <cell r="Q220">
            <v>3786</v>
          </cell>
          <cell r="R220">
            <v>15192</v>
          </cell>
          <cell r="S220">
            <v>4719</v>
          </cell>
          <cell r="V220">
            <v>68054.58</v>
          </cell>
          <cell r="W220">
            <v>92263.05</v>
          </cell>
          <cell r="X220">
            <v>11330.55</v>
          </cell>
          <cell r="Y220">
            <v>80821.440000000002</v>
          </cell>
          <cell r="Z220">
            <v>80821.440000000002</v>
          </cell>
          <cell r="AB220">
            <v>3258</v>
          </cell>
          <cell r="AC220">
            <v>3645</v>
          </cell>
          <cell r="AD220">
            <v>3645</v>
          </cell>
          <cell r="AE220">
            <v>18603.18</v>
          </cell>
          <cell r="AF220">
            <v>20812.95</v>
          </cell>
          <cell r="AG220">
            <v>22343.85</v>
          </cell>
          <cell r="AH220">
            <v>22343.85</v>
          </cell>
          <cell r="AI220">
            <v>5006.0845714285706</v>
          </cell>
          <cell r="AJ220">
            <v>6456</v>
          </cell>
          <cell r="AK220">
            <v>6456</v>
          </cell>
          <cell r="AL220">
            <v>8760.6479999999992</v>
          </cell>
          <cell r="AM220">
            <v>11104.32</v>
          </cell>
          <cell r="AN220">
            <v>11104.32</v>
          </cell>
          <cell r="AO220">
            <v>10587.84</v>
          </cell>
          <cell r="AP220">
            <v>95418.40800000001</v>
          </cell>
          <cell r="AQ220">
            <v>124180.32</v>
          </cell>
          <cell r="AR220">
            <v>114269.61</v>
          </cell>
          <cell r="AS220">
            <v>113753.13</v>
          </cell>
        </row>
        <row r="221">
          <cell r="A221">
            <v>94500</v>
          </cell>
          <cell r="B221">
            <v>8692158</v>
          </cell>
          <cell r="C221" t="str">
            <v>ZEY Mrs Blands Nursery School</v>
          </cell>
          <cell r="D221" t="str">
            <v>Maint Nursery Class</v>
          </cell>
          <cell r="E221">
            <v>1</v>
          </cell>
          <cell r="F221">
            <v>1</v>
          </cell>
          <cell r="G221">
            <v>4.5</v>
          </cell>
          <cell r="H221">
            <v>0.63</v>
          </cell>
          <cell r="I221">
            <v>5.13</v>
          </cell>
          <cell r="J221">
            <v>4.6900000000000004</v>
          </cell>
          <cell r="K221">
            <v>0.63</v>
          </cell>
          <cell r="L221">
            <v>5.32</v>
          </cell>
          <cell r="M221">
            <v>28390.499999999996</v>
          </cell>
          <cell r="N221">
            <v>22883</v>
          </cell>
          <cell r="O221">
            <v>9156.2999999999993</v>
          </cell>
          <cell r="P221">
            <v>21771.5</v>
          </cell>
          <cell r="Q221">
            <v>7856.7000000000007</v>
          </cell>
          <cell r="R221">
            <v>29628.2</v>
          </cell>
          <cell r="S221">
            <v>3648.8000000000029</v>
          </cell>
          <cell r="V221">
            <v>145643.26499999998</v>
          </cell>
          <cell r="W221">
            <v>164361.609</v>
          </cell>
          <cell r="X221">
            <v>20184.758999999998</v>
          </cell>
          <cell r="Y221">
            <v>157622.024</v>
          </cell>
          <cell r="Z221">
            <v>157622.024</v>
          </cell>
          <cell r="AB221">
            <v>6063.0000000000009</v>
          </cell>
          <cell r="AC221">
            <v>5034</v>
          </cell>
          <cell r="AD221">
            <v>5034</v>
          </cell>
          <cell r="AE221">
            <v>34619.730000000003</v>
          </cell>
          <cell r="AF221">
            <v>28744.14</v>
          </cell>
          <cell r="AG221">
            <v>30858.42</v>
          </cell>
          <cell r="AH221">
            <v>30858.42</v>
          </cell>
          <cell r="AI221">
            <v>4490.6742857142863</v>
          </cell>
          <cell r="AJ221">
            <v>5676</v>
          </cell>
          <cell r="AK221">
            <v>5676</v>
          </cell>
          <cell r="AL221">
            <v>7858.68</v>
          </cell>
          <cell r="AM221">
            <v>9762.7199999999993</v>
          </cell>
          <cell r="AN221">
            <v>9762.7199999999993</v>
          </cell>
          <cell r="AO221">
            <v>9308.64</v>
          </cell>
          <cell r="AP221">
            <v>188121.67499999999</v>
          </cell>
          <cell r="AQ221">
            <v>202868.46899999998</v>
          </cell>
          <cell r="AR221">
            <v>198243.16399999999</v>
          </cell>
          <cell r="AS221">
            <v>197789.084</v>
          </cell>
        </row>
        <row r="222">
          <cell r="A222">
            <v>94600</v>
          </cell>
          <cell r="B222">
            <v>8692249</v>
          </cell>
          <cell r="C222" t="str">
            <v>ZEY Pangbourne Nursery School</v>
          </cell>
          <cell r="D222" t="str">
            <v>Maint Nursery Class</v>
          </cell>
          <cell r="E222">
            <v>1</v>
          </cell>
          <cell r="F222">
            <v>1</v>
          </cell>
          <cell r="G222">
            <v>4.5</v>
          </cell>
          <cell r="H222">
            <v>0.63</v>
          </cell>
          <cell r="I222">
            <v>5.13</v>
          </cell>
          <cell r="J222">
            <v>4.6900000000000004</v>
          </cell>
          <cell r="K222">
            <v>0.63</v>
          </cell>
          <cell r="L222">
            <v>5.32</v>
          </cell>
          <cell r="M222">
            <v>6237</v>
          </cell>
          <cell r="N222">
            <v>7211.4</v>
          </cell>
          <cell r="O222">
            <v>1250.4000000000001</v>
          </cell>
          <cell r="P222">
            <v>6219.6</v>
          </cell>
          <cell r="Q222">
            <v>1079.4000000000001</v>
          </cell>
          <cell r="R222">
            <v>7299</v>
          </cell>
          <cell r="S222">
            <v>2224.7999999999993</v>
          </cell>
          <cell r="V222">
            <v>31995.809999999998</v>
          </cell>
          <cell r="W222">
            <v>43409.033999999992</v>
          </cell>
          <cell r="X222">
            <v>5330.9339999999993</v>
          </cell>
          <cell r="Y222">
            <v>38830.68</v>
          </cell>
          <cell r="Z222">
            <v>38830.68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1120.4571428571428</v>
          </cell>
          <cell r="AJ222">
            <v>759</v>
          </cell>
          <cell r="AK222">
            <v>759</v>
          </cell>
          <cell r="AL222">
            <v>1960.8</v>
          </cell>
          <cell r="AM222">
            <v>1305.48</v>
          </cell>
          <cell r="AN222">
            <v>1305.48</v>
          </cell>
          <cell r="AO222">
            <v>1244.76</v>
          </cell>
          <cell r="AP222">
            <v>33956.61</v>
          </cell>
          <cell r="AQ222">
            <v>44714.513999999996</v>
          </cell>
          <cell r="AR222">
            <v>40136.160000000003</v>
          </cell>
          <cell r="AS222">
            <v>40075.440000000002</v>
          </cell>
        </row>
        <row r="223">
          <cell r="A223">
            <v>94900</v>
          </cell>
          <cell r="B223">
            <v>8693036</v>
          </cell>
          <cell r="C223" t="str">
            <v>ZEY Purley Primary</v>
          </cell>
          <cell r="D223" t="str">
            <v>Maint Nursery Class</v>
          </cell>
          <cell r="E223">
            <v>1</v>
          </cell>
          <cell r="F223">
            <v>1</v>
          </cell>
          <cell r="G223">
            <v>4.5</v>
          </cell>
          <cell r="H223">
            <v>0.63</v>
          </cell>
          <cell r="I223">
            <v>5.13</v>
          </cell>
          <cell r="J223">
            <v>4.6900000000000004</v>
          </cell>
          <cell r="K223">
            <v>0.63</v>
          </cell>
          <cell r="L223">
            <v>5.32</v>
          </cell>
          <cell r="M223">
            <v>3420</v>
          </cell>
          <cell r="N223">
            <v>2550.6</v>
          </cell>
          <cell r="O223">
            <v>0</v>
          </cell>
          <cell r="P223">
            <v>2790</v>
          </cell>
          <cell r="Q223">
            <v>0</v>
          </cell>
          <cell r="R223">
            <v>2790</v>
          </cell>
          <cell r="S223">
            <v>-869.40000000000009</v>
          </cell>
          <cell r="V223">
            <v>17544.599999999999</v>
          </cell>
          <cell r="W223">
            <v>13084.578</v>
          </cell>
          <cell r="X223">
            <v>1606.8779999999999</v>
          </cell>
          <cell r="Y223">
            <v>14842.800000000001</v>
          </cell>
          <cell r="Z223">
            <v>14842.800000000001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381</v>
          </cell>
          <cell r="AK223">
            <v>381</v>
          </cell>
          <cell r="AL223">
            <v>0</v>
          </cell>
          <cell r="AM223">
            <v>655.31999999999994</v>
          </cell>
          <cell r="AN223">
            <v>655.31999999999994</v>
          </cell>
          <cell r="AO223">
            <v>624.83999999999992</v>
          </cell>
          <cell r="AP223">
            <v>17544.599999999999</v>
          </cell>
          <cell r="AQ223">
            <v>13739.897999999999</v>
          </cell>
          <cell r="AR223">
            <v>15498.12</v>
          </cell>
          <cell r="AS223">
            <v>15467.640000000001</v>
          </cell>
        </row>
        <row r="224">
          <cell r="A224">
            <v>95000</v>
          </cell>
          <cell r="B224">
            <v>8692128</v>
          </cell>
          <cell r="C224" t="str">
            <v>ZEY Robert Sandilands Nursery School</v>
          </cell>
          <cell r="D224" t="str">
            <v>Maint Nursery Class</v>
          </cell>
          <cell r="E224">
            <v>1</v>
          </cell>
          <cell r="F224">
            <v>1</v>
          </cell>
          <cell r="G224">
            <v>4.5</v>
          </cell>
          <cell r="H224">
            <v>0.63</v>
          </cell>
          <cell r="I224">
            <v>5.13</v>
          </cell>
          <cell r="J224">
            <v>4.6900000000000004</v>
          </cell>
          <cell r="K224">
            <v>0.63</v>
          </cell>
          <cell r="L224">
            <v>5.32</v>
          </cell>
          <cell r="M224">
            <v>12324</v>
          </cell>
          <cell r="N224">
            <v>10518</v>
          </cell>
          <cell r="O224">
            <v>0</v>
          </cell>
          <cell r="P224">
            <v>10518</v>
          </cell>
          <cell r="Q224">
            <v>0</v>
          </cell>
          <cell r="R224">
            <v>10518</v>
          </cell>
          <cell r="S224">
            <v>-1806</v>
          </cell>
          <cell r="V224">
            <v>63222.119999999995</v>
          </cell>
          <cell r="W224">
            <v>53957.34</v>
          </cell>
          <cell r="X224">
            <v>6626.34</v>
          </cell>
          <cell r="Y224">
            <v>55955.76</v>
          </cell>
          <cell r="Z224">
            <v>55955.76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4157.4857142857136</v>
          </cell>
          <cell r="AJ224">
            <v>2241</v>
          </cell>
          <cell r="AK224">
            <v>2241</v>
          </cell>
          <cell r="AL224">
            <v>7275.5999999999995</v>
          </cell>
          <cell r="AM224">
            <v>3854.52</v>
          </cell>
          <cell r="AN224">
            <v>3854.52</v>
          </cell>
          <cell r="AO224">
            <v>3675.24</v>
          </cell>
          <cell r="AP224">
            <v>70497.72</v>
          </cell>
          <cell r="AQ224">
            <v>57811.859999999993</v>
          </cell>
          <cell r="AR224">
            <v>59810.28</v>
          </cell>
          <cell r="AS224">
            <v>59631</v>
          </cell>
        </row>
        <row r="225">
          <cell r="A225">
            <v>95100</v>
          </cell>
          <cell r="C225" t="str">
            <v>ZEY Shaw-cum-Donnington Nursery School</v>
          </cell>
          <cell r="E225">
            <v>1</v>
          </cell>
          <cell r="F225">
            <v>1</v>
          </cell>
          <cell r="G225">
            <v>4.5</v>
          </cell>
          <cell r="H225">
            <v>0.63</v>
          </cell>
          <cell r="I225">
            <v>5.13</v>
          </cell>
          <cell r="J225">
            <v>4.6900000000000004</v>
          </cell>
          <cell r="K225">
            <v>0.63</v>
          </cell>
          <cell r="L225">
            <v>5.32</v>
          </cell>
          <cell r="M225">
            <v>1034.4000000000001</v>
          </cell>
          <cell r="N225">
            <v>500.25</v>
          </cell>
          <cell r="O225">
            <v>3021</v>
          </cell>
          <cell r="P225">
            <v>269.39999999999998</v>
          </cell>
          <cell r="Q225">
            <v>2337</v>
          </cell>
          <cell r="R225">
            <v>2606.4</v>
          </cell>
          <cell r="S225">
            <v>2486.85</v>
          </cell>
          <cell r="V225">
            <v>5306.4720000000007</v>
          </cell>
          <cell r="W225">
            <v>18064.012500000001</v>
          </cell>
          <cell r="X225">
            <v>2218.3874999999998</v>
          </cell>
          <cell r="Y225">
            <v>13866.048000000001</v>
          </cell>
          <cell r="Z225">
            <v>13866.048000000001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68.400000000000006</v>
          </cell>
          <cell r="AK225">
            <v>68.400000000000006</v>
          </cell>
          <cell r="AL225">
            <v>0</v>
          </cell>
          <cell r="AM225">
            <v>117.64800000000001</v>
          </cell>
          <cell r="AN225">
            <v>117.64800000000001</v>
          </cell>
          <cell r="AO225">
            <v>112.176</v>
          </cell>
          <cell r="AP225">
            <v>5306.4720000000007</v>
          </cell>
          <cell r="AQ225">
            <v>18181.660500000002</v>
          </cell>
          <cell r="AR225">
            <v>13983.696</v>
          </cell>
          <cell r="AS225">
            <v>13978.224</v>
          </cell>
        </row>
        <row r="226">
          <cell r="A226">
            <v>95400</v>
          </cell>
          <cell r="B226">
            <v>8692133</v>
          </cell>
          <cell r="C226" t="str">
            <v>ZEY Springfield Nursery School</v>
          </cell>
          <cell r="D226" t="str">
            <v>Maint Nursery Class</v>
          </cell>
          <cell r="E226">
            <v>1</v>
          </cell>
          <cell r="F226">
            <v>1</v>
          </cell>
          <cell r="G226">
            <v>4.5</v>
          </cell>
          <cell r="H226">
            <v>0.63</v>
          </cell>
          <cell r="I226">
            <v>5.13</v>
          </cell>
          <cell r="J226">
            <v>4.6900000000000004</v>
          </cell>
          <cell r="K226">
            <v>0.63</v>
          </cell>
          <cell r="L226">
            <v>5.32</v>
          </cell>
          <cell r="M226">
            <v>26589.000000000004</v>
          </cell>
          <cell r="N226">
            <v>15384</v>
          </cell>
          <cell r="O226">
            <v>11211</v>
          </cell>
          <cell r="P226">
            <v>16068</v>
          </cell>
          <cell r="Q226">
            <v>10698</v>
          </cell>
          <cell r="R226">
            <v>26766</v>
          </cell>
          <cell r="S226">
            <v>5.999999999996362</v>
          </cell>
          <cell r="V226">
            <v>136401.57</v>
          </cell>
          <cell r="W226">
            <v>136432.35</v>
          </cell>
          <cell r="X226">
            <v>16754.849999999999</v>
          </cell>
          <cell r="Y226">
            <v>142395.12</v>
          </cell>
          <cell r="Z226">
            <v>142395.12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1120.4571428571428</v>
          </cell>
          <cell r="AJ226">
            <v>378</v>
          </cell>
          <cell r="AK226">
            <v>378</v>
          </cell>
          <cell r="AL226">
            <v>1960.8</v>
          </cell>
          <cell r="AM226">
            <v>650.16</v>
          </cell>
          <cell r="AN226">
            <v>650.16</v>
          </cell>
          <cell r="AO226">
            <v>619.91999999999996</v>
          </cell>
          <cell r="AP226">
            <v>138362.37</v>
          </cell>
          <cell r="AQ226">
            <v>137082.51</v>
          </cell>
          <cell r="AR226">
            <v>143045.28</v>
          </cell>
          <cell r="AS226">
            <v>143015.04000000001</v>
          </cell>
        </row>
        <row r="227">
          <cell r="A227" t="str">
            <v>95500</v>
          </cell>
          <cell r="B227">
            <v>8692246</v>
          </cell>
          <cell r="C227" t="str">
            <v>ZEY Spurcroft Nursery School</v>
          </cell>
          <cell r="D227" t="str">
            <v>Maint Nursery Class</v>
          </cell>
          <cell r="E227">
            <v>1</v>
          </cell>
          <cell r="F227">
            <v>1</v>
          </cell>
          <cell r="G227">
            <v>4.5</v>
          </cell>
          <cell r="H227">
            <v>0.63</v>
          </cell>
          <cell r="I227">
            <v>5.13</v>
          </cell>
          <cell r="J227">
            <v>4.6900000000000004</v>
          </cell>
          <cell r="K227">
            <v>0.63</v>
          </cell>
          <cell r="L227">
            <v>5.32</v>
          </cell>
          <cell r="M227">
            <v>23842.799999999999</v>
          </cell>
          <cell r="N227">
            <v>18888.599999999999</v>
          </cell>
          <cell r="O227">
            <v>7753.4999999999991</v>
          </cell>
          <cell r="P227">
            <v>19028.400000000001</v>
          </cell>
          <cell r="Q227">
            <v>6665.7</v>
          </cell>
          <cell r="R227">
            <v>25694.100000000002</v>
          </cell>
          <cell r="S227">
            <v>2799.2999999999993</v>
          </cell>
          <cell r="V227">
            <v>122313.564</v>
          </cell>
          <cell r="W227">
            <v>136673.973</v>
          </cell>
          <cell r="X227">
            <v>16784.522999999997</v>
          </cell>
          <cell r="Y227">
            <v>136692.61200000002</v>
          </cell>
          <cell r="Z227">
            <v>136692.61200000002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740.09142857142865</v>
          </cell>
          <cell r="AJ227">
            <v>1521</v>
          </cell>
          <cell r="AK227">
            <v>1521</v>
          </cell>
          <cell r="AL227">
            <v>1295.1600000000001</v>
          </cell>
          <cell r="AM227">
            <v>2616.12</v>
          </cell>
          <cell r="AN227">
            <v>2616.12</v>
          </cell>
          <cell r="AO227">
            <v>2494.44</v>
          </cell>
          <cell r="AP227">
            <v>123608.724</v>
          </cell>
          <cell r="AQ227">
            <v>139290.09299999999</v>
          </cell>
          <cell r="AR227">
            <v>139308.73200000002</v>
          </cell>
          <cell r="AS227">
            <v>139187.05200000003</v>
          </cell>
        </row>
        <row r="228">
          <cell r="A228">
            <v>97700</v>
          </cell>
          <cell r="B228">
            <v>8695205</v>
          </cell>
          <cell r="C228" t="str">
            <v>ZEY St John The Evangelist Nursery School</v>
          </cell>
          <cell r="D228" t="str">
            <v>Maint Nursery Class</v>
          </cell>
          <cell r="E228">
            <v>1</v>
          </cell>
          <cell r="F228">
            <v>1</v>
          </cell>
          <cell r="G228">
            <v>4.5</v>
          </cell>
          <cell r="H228">
            <v>0.63</v>
          </cell>
          <cell r="I228">
            <v>5.13</v>
          </cell>
          <cell r="J228">
            <v>4.6900000000000004</v>
          </cell>
          <cell r="K228">
            <v>0.63</v>
          </cell>
          <cell r="L228">
            <v>5.32</v>
          </cell>
          <cell r="M228">
            <v>11433</v>
          </cell>
          <cell r="N228">
            <v>11832</v>
          </cell>
          <cell r="O228">
            <v>0</v>
          </cell>
          <cell r="P228">
            <v>11661</v>
          </cell>
          <cell r="Q228">
            <v>0</v>
          </cell>
          <cell r="R228">
            <v>11661</v>
          </cell>
          <cell r="S228">
            <v>399</v>
          </cell>
          <cell r="V228">
            <v>58651.29</v>
          </cell>
          <cell r="W228">
            <v>60698.159999999996</v>
          </cell>
          <cell r="X228">
            <v>7454.16</v>
          </cell>
          <cell r="Y228">
            <v>62036.520000000004</v>
          </cell>
          <cell r="Z228">
            <v>62036.520000000004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1500.8228571428572</v>
          </cell>
          <cell r="AJ228">
            <v>567</v>
          </cell>
          <cell r="AK228">
            <v>567</v>
          </cell>
          <cell r="AL228">
            <v>2626.44</v>
          </cell>
          <cell r="AM228">
            <v>975.24</v>
          </cell>
          <cell r="AN228">
            <v>975.24</v>
          </cell>
          <cell r="AO228">
            <v>929.88</v>
          </cell>
          <cell r="AP228">
            <v>61277.73</v>
          </cell>
          <cell r="AQ228">
            <v>61673.399999999994</v>
          </cell>
          <cell r="AR228">
            <v>63011.76</v>
          </cell>
          <cell r="AS228">
            <v>62966.400000000001</v>
          </cell>
        </row>
        <row r="229">
          <cell r="A229">
            <v>97800</v>
          </cell>
          <cell r="C229" t="str">
            <v>ZEY St Josephs Catholic Primary School</v>
          </cell>
          <cell r="D229" t="str">
            <v>Maint Nursery Class</v>
          </cell>
          <cell r="E229">
            <v>1</v>
          </cell>
          <cell r="F229">
            <v>1</v>
          </cell>
          <cell r="G229">
            <v>4.5</v>
          </cell>
          <cell r="H229">
            <v>0.63</v>
          </cell>
          <cell r="I229">
            <v>5.13</v>
          </cell>
          <cell r="J229">
            <v>4.6900000000000004</v>
          </cell>
          <cell r="K229">
            <v>0.63</v>
          </cell>
          <cell r="L229">
            <v>5.32</v>
          </cell>
          <cell r="M229">
            <v>25218.32</v>
          </cell>
          <cell r="N229">
            <v>14101.2</v>
          </cell>
          <cell r="O229">
            <v>5874</v>
          </cell>
          <cell r="P229">
            <v>15742.8</v>
          </cell>
          <cell r="Q229">
            <v>6216</v>
          </cell>
          <cell r="R229">
            <v>21958.799999999999</v>
          </cell>
          <cell r="S229">
            <v>-5243.119999999999</v>
          </cell>
          <cell r="V229">
            <v>129369.9816</v>
          </cell>
          <cell r="W229">
            <v>102472.776</v>
          </cell>
          <cell r="X229">
            <v>12584.376</v>
          </cell>
          <cell r="Y229">
            <v>116820.81600000001</v>
          </cell>
          <cell r="Z229">
            <v>116820.81600000001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189</v>
          </cell>
          <cell r="AK229">
            <v>189</v>
          </cell>
          <cell r="AL229">
            <v>0</v>
          </cell>
          <cell r="AM229">
            <v>325.08</v>
          </cell>
          <cell r="AN229">
            <v>325.08</v>
          </cell>
          <cell r="AO229">
            <v>309.95999999999998</v>
          </cell>
          <cell r="AP229">
            <v>129369.9816</v>
          </cell>
          <cell r="AQ229">
            <v>102797.856</v>
          </cell>
          <cell r="AR229">
            <v>117145.89600000001</v>
          </cell>
          <cell r="AS229">
            <v>117130.77600000001</v>
          </cell>
        </row>
        <row r="230">
          <cell r="A230">
            <v>99700</v>
          </cell>
          <cell r="B230">
            <v>8693360</v>
          </cell>
          <cell r="C230" t="str">
            <v>ZEY Thatcham Park Nursery School</v>
          </cell>
          <cell r="D230" t="str">
            <v>Maint Nursery Class</v>
          </cell>
          <cell r="E230">
            <v>1</v>
          </cell>
          <cell r="F230">
            <v>1</v>
          </cell>
          <cell r="G230">
            <v>4.5</v>
          </cell>
          <cell r="H230">
            <v>0.63</v>
          </cell>
          <cell r="I230">
            <v>5.13</v>
          </cell>
          <cell r="J230">
            <v>4.6900000000000004</v>
          </cell>
          <cell r="K230">
            <v>0.63</v>
          </cell>
          <cell r="L230">
            <v>5.32</v>
          </cell>
          <cell r="M230">
            <v>32986.199999999997</v>
          </cell>
          <cell r="N230">
            <v>27895.800000000003</v>
          </cell>
          <cell r="O230">
            <v>7493.2</v>
          </cell>
          <cell r="P230">
            <v>28614</v>
          </cell>
          <cell r="Q230">
            <v>7573</v>
          </cell>
          <cell r="R230">
            <v>36187</v>
          </cell>
          <cell r="S230">
            <v>2402.8000000000029</v>
          </cell>
          <cell r="V230">
            <v>169219.20599999998</v>
          </cell>
          <cell r="W230">
            <v>181545.57</v>
          </cell>
          <cell r="X230">
            <v>22295.07</v>
          </cell>
          <cell r="Y230">
            <v>192514.84</v>
          </cell>
          <cell r="Z230">
            <v>192514.84</v>
          </cell>
          <cell r="AB230">
            <v>4350</v>
          </cell>
          <cell r="AC230">
            <v>8136</v>
          </cell>
          <cell r="AD230">
            <v>8136</v>
          </cell>
          <cell r="AE230">
            <v>24838.5</v>
          </cell>
          <cell r="AF230">
            <v>46456.56</v>
          </cell>
          <cell r="AG230">
            <v>49873.68</v>
          </cell>
          <cell r="AH230">
            <v>49873.68</v>
          </cell>
          <cell r="AI230">
            <v>7000.4982857142868</v>
          </cell>
          <cell r="AJ230">
            <v>8258.4</v>
          </cell>
          <cell r="AK230">
            <v>8258.4</v>
          </cell>
          <cell r="AL230">
            <v>12250.872000000001</v>
          </cell>
          <cell r="AM230">
            <v>14204.447999999999</v>
          </cell>
          <cell r="AN230">
            <v>14204.447999999999</v>
          </cell>
          <cell r="AO230">
            <v>13543.775999999998</v>
          </cell>
          <cell r="AP230">
            <v>206308.57799999998</v>
          </cell>
          <cell r="AQ230">
            <v>242206.57800000001</v>
          </cell>
          <cell r="AR230">
            <v>256592.96799999999</v>
          </cell>
          <cell r="AS230">
            <v>255932.296</v>
          </cell>
        </row>
        <row r="231">
          <cell r="A231">
            <v>98700</v>
          </cell>
          <cell r="B231">
            <v>8693361</v>
          </cell>
          <cell r="C231" t="str">
            <v>ZEY The Willows Nursery School</v>
          </cell>
          <cell r="D231" t="str">
            <v>Maint Nursery Class</v>
          </cell>
          <cell r="E231">
            <v>1</v>
          </cell>
          <cell r="F231">
            <v>1</v>
          </cell>
          <cell r="G231">
            <v>4.5</v>
          </cell>
          <cell r="H231">
            <v>0.63</v>
          </cell>
          <cell r="I231">
            <v>5.13</v>
          </cell>
          <cell r="J231">
            <v>4.6900000000000004</v>
          </cell>
          <cell r="K231">
            <v>0.63</v>
          </cell>
          <cell r="L231">
            <v>5.32</v>
          </cell>
          <cell r="M231">
            <v>32535</v>
          </cell>
          <cell r="N231">
            <v>22504.799999999999</v>
          </cell>
          <cell r="O231">
            <v>6921</v>
          </cell>
          <cell r="P231">
            <v>25047</v>
          </cell>
          <cell r="Q231">
            <v>7947</v>
          </cell>
          <cell r="R231">
            <v>32994</v>
          </cell>
          <cell r="S231">
            <v>-3109.2000000000007</v>
          </cell>
          <cell r="V231">
            <v>166904.54999999999</v>
          </cell>
          <cell r="W231">
            <v>150954.35399999999</v>
          </cell>
          <cell r="X231">
            <v>18538.254000000001</v>
          </cell>
          <cell r="Y231">
            <v>175528.08000000002</v>
          </cell>
          <cell r="Z231">
            <v>175528.08000000002</v>
          </cell>
          <cell r="AB231">
            <v>4656</v>
          </cell>
          <cell r="AC231">
            <v>4576.8</v>
          </cell>
          <cell r="AD231">
            <v>4576.8</v>
          </cell>
          <cell r="AE231">
            <v>26585.759999999998</v>
          </cell>
          <cell r="AF231">
            <v>26133.528000000002</v>
          </cell>
          <cell r="AG231">
            <v>28055.784</v>
          </cell>
          <cell r="AH231">
            <v>28055.784</v>
          </cell>
          <cell r="AI231">
            <v>7551.2914285714287</v>
          </cell>
          <cell r="AJ231">
            <v>6997.8</v>
          </cell>
          <cell r="AK231">
            <v>6997.8</v>
          </cell>
          <cell r="AL231">
            <v>13214.76</v>
          </cell>
          <cell r="AM231">
            <v>12036.216</v>
          </cell>
          <cell r="AN231">
            <v>12036.216</v>
          </cell>
          <cell r="AO231">
            <v>11476.392</v>
          </cell>
          <cell r="AP231">
            <v>206705.07</v>
          </cell>
          <cell r="AQ231">
            <v>189124.098</v>
          </cell>
          <cell r="AR231">
            <v>215620.08000000002</v>
          </cell>
          <cell r="AS231">
            <v>215060.25600000002</v>
          </cell>
        </row>
        <row r="232">
          <cell r="A232">
            <v>99400</v>
          </cell>
          <cell r="B232">
            <v>8693359</v>
          </cell>
          <cell r="C232" t="str">
            <v>ZEY The Winchcombe Nursery School</v>
          </cell>
          <cell r="D232" t="str">
            <v>Maint Nursery Class</v>
          </cell>
          <cell r="E232">
            <v>1</v>
          </cell>
          <cell r="F232">
            <v>1</v>
          </cell>
          <cell r="G232">
            <v>4.5</v>
          </cell>
          <cell r="H232">
            <v>0.63</v>
          </cell>
          <cell r="I232">
            <v>5.13</v>
          </cell>
          <cell r="J232">
            <v>4.6900000000000004</v>
          </cell>
          <cell r="K232">
            <v>0.63</v>
          </cell>
          <cell r="L232">
            <v>5.32</v>
          </cell>
          <cell r="M232">
            <v>16708.8</v>
          </cell>
          <cell r="N232">
            <v>15697.8</v>
          </cell>
          <cell r="O232">
            <v>5040.8</v>
          </cell>
          <cell r="P232">
            <v>14385</v>
          </cell>
          <cell r="Q232">
            <v>4664.6000000000004</v>
          </cell>
          <cell r="R232">
            <v>19049.599999999999</v>
          </cell>
          <cell r="S232">
            <v>4029.7999999999993</v>
          </cell>
          <cell r="V232">
            <v>85716.144</v>
          </cell>
          <cell r="W232">
            <v>106389.018</v>
          </cell>
          <cell r="X232">
            <v>13065.317999999999</v>
          </cell>
          <cell r="Y232">
            <v>101343.872</v>
          </cell>
          <cell r="Z232">
            <v>101343.872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2208.48</v>
          </cell>
          <cell r="AJ232">
            <v>1917</v>
          </cell>
          <cell r="AK232">
            <v>1917</v>
          </cell>
          <cell r="AL232">
            <v>3864.84</v>
          </cell>
          <cell r="AM232">
            <v>3297.24</v>
          </cell>
          <cell r="AN232">
            <v>3297.24</v>
          </cell>
          <cell r="AO232">
            <v>3143.8799999999997</v>
          </cell>
          <cell r="AP232">
            <v>89580.983999999997</v>
          </cell>
          <cell r="AQ232">
            <v>109686.258</v>
          </cell>
          <cell r="AR232">
            <v>104641.11200000001</v>
          </cell>
          <cell r="AS232">
            <v>104487.75200000001</v>
          </cell>
        </row>
        <row r="233">
          <cell r="A233">
            <v>96600</v>
          </cell>
          <cell r="B233">
            <v>8693045</v>
          </cell>
          <cell r="C233" t="str">
            <v>ZEY Theale Nursery School</v>
          </cell>
          <cell r="D233" t="str">
            <v>Maint Nursery Class</v>
          </cell>
          <cell r="E233">
            <v>1</v>
          </cell>
          <cell r="F233">
            <v>1</v>
          </cell>
          <cell r="G233">
            <v>4.5</v>
          </cell>
          <cell r="H233">
            <v>0.63</v>
          </cell>
          <cell r="I233">
            <v>5.13</v>
          </cell>
          <cell r="J233">
            <v>4.6900000000000004</v>
          </cell>
          <cell r="K233">
            <v>0.63</v>
          </cell>
          <cell r="L233">
            <v>5.32</v>
          </cell>
          <cell r="M233">
            <v>13905</v>
          </cell>
          <cell r="N233">
            <v>10176</v>
          </cell>
          <cell r="O233">
            <v>0</v>
          </cell>
          <cell r="P233">
            <v>11607</v>
          </cell>
          <cell r="Q233">
            <v>0</v>
          </cell>
          <cell r="R233">
            <v>11607</v>
          </cell>
          <cell r="S233">
            <v>-3729</v>
          </cell>
          <cell r="V233">
            <v>71332.649999999994</v>
          </cell>
          <cell r="W233">
            <v>52202.879999999997</v>
          </cell>
          <cell r="X233">
            <v>6410.88</v>
          </cell>
          <cell r="Y233">
            <v>61749.240000000005</v>
          </cell>
          <cell r="Z233">
            <v>61749.240000000005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2081.6914285714288</v>
          </cell>
          <cell r="AJ233">
            <v>1119</v>
          </cell>
          <cell r="AK233">
            <v>1119</v>
          </cell>
          <cell r="AL233">
            <v>3642.96</v>
          </cell>
          <cell r="AM233">
            <v>1924.68</v>
          </cell>
          <cell r="AN233">
            <v>1924.68</v>
          </cell>
          <cell r="AO233">
            <v>1835.1599999999999</v>
          </cell>
          <cell r="AP233">
            <v>74975.61</v>
          </cell>
          <cell r="AQ233">
            <v>54127.56</v>
          </cell>
          <cell r="AR233">
            <v>63673.920000000006</v>
          </cell>
          <cell r="AS233">
            <v>63584.400000000009</v>
          </cell>
        </row>
        <row r="234">
          <cell r="A234">
            <v>96800</v>
          </cell>
          <cell r="B234">
            <v>8692131</v>
          </cell>
          <cell r="C234" t="str">
            <v>ZEY Westwood Farm Nursery School</v>
          </cell>
          <cell r="D234" t="str">
            <v>Maint Nursery Class</v>
          </cell>
          <cell r="E234">
            <v>1</v>
          </cell>
          <cell r="F234">
            <v>1</v>
          </cell>
          <cell r="G234">
            <v>4.5</v>
          </cell>
          <cell r="H234">
            <v>0.63</v>
          </cell>
          <cell r="I234">
            <v>5.13</v>
          </cell>
          <cell r="J234">
            <v>4.6900000000000004</v>
          </cell>
          <cell r="K234">
            <v>0.63</v>
          </cell>
          <cell r="L234">
            <v>5.32</v>
          </cell>
          <cell r="M234">
            <v>30493.599999999995</v>
          </cell>
          <cell r="N234">
            <v>21237.300000000003</v>
          </cell>
          <cell r="O234">
            <v>10995.3</v>
          </cell>
          <cell r="P234">
            <v>20787</v>
          </cell>
          <cell r="Q234">
            <v>11405.7</v>
          </cell>
          <cell r="R234">
            <v>32192.7</v>
          </cell>
          <cell r="S234">
            <v>1739.0000000000073</v>
          </cell>
          <cell r="V234">
            <v>156432.16799999998</v>
          </cell>
          <cell r="W234">
            <v>165353.23800000001</v>
          </cell>
          <cell r="X234">
            <v>20306.538</v>
          </cell>
          <cell r="Y234">
            <v>171265.16400000002</v>
          </cell>
          <cell r="Z234">
            <v>171265.16400000002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527.79428571428571</v>
          </cell>
          <cell r="AJ234">
            <v>570</v>
          </cell>
          <cell r="AK234">
            <v>570</v>
          </cell>
          <cell r="AL234">
            <v>923.64</v>
          </cell>
          <cell r="AM234">
            <v>980.4</v>
          </cell>
          <cell r="AN234">
            <v>980.4</v>
          </cell>
          <cell r="AO234">
            <v>934.8</v>
          </cell>
          <cell r="AP234">
            <v>157355.80799999999</v>
          </cell>
          <cell r="AQ234">
            <v>166333.63800000001</v>
          </cell>
          <cell r="AR234">
            <v>172245.56400000001</v>
          </cell>
          <cell r="AS234">
            <v>172199.96400000001</v>
          </cell>
        </row>
        <row r="235">
          <cell r="C235" t="str">
            <v>Additional hours</v>
          </cell>
          <cell r="G235">
            <v>4.5</v>
          </cell>
          <cell r="H235">
            <v>0</v>
          </cell>
          <cell r="I235">
            <v>4.5</v>
          </cell>
          <cell r="J235">
            <v>4.6900000000000004</v>
          </cell>
          <cell r="K235">
            <v>0</v>
          </cell>
          <cell r="L235">
            <v>4.6900000000000004</v>
          </cell>
          <cell r="M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</row>
        <row r="236">
          <cell r="X236">
            <v>0</v>
          </cell>
          <cell r="AK236">
            <v>0</v>
          </cell>
        </row>
        <row r="237">
          <cell r="A237">
            <v>98200</v>
          </cell>
          <cell r="B237">
            <v>8691012</v>
          </cell>
          <cell r="C237" t="str">
            <v>ZEY Hungerford Nursery</v>
          </cell>
          <cell r="D237" t="str">
            <v>Maint Nursery School</v>
          </cell>
          <cell r="E237">
            <v>1</v>
          </cell>
          <cell r="F237">
            <v>1</v>
          </cell>
          <cell r="G237">
            <v>4.5</v>
          </cell>
          <cell r="H237">
            <v>0.63</v>
          </cell>
          <cell r="I237">
            <v>5.13</v>
          </cell>
          <cell r="J237">
            <v>4.6900000000000004</v>
          </cell>
          <cell r="K237">
            <v>0.63</v>
          </cell>
          <cell r="L237">
            <v>5.32</v>
          </cell>
          <cell r="M237">
            <v>66207.199999999997</v>
          </cell>
          <cell r="N237">
            <v>37599</v>
          </cell>
          <cell r="O237">
            <v>13308.4</v>
          </cell>
          <cell r="P237">
            <v>40557</v>
          </cell>
          <cell r="Q237">
            <v>15013.6</v>
          </cell>
          <cell r="R237">
            <v>55570.6</v>
          </cell>
          <cell r="S237">
            <v>-15299.799999999996</v>
          </cell>
          <cell r="T237">
            <v>109112.5</v>
          </cell>
          <cell r="U237">
            <v>164475.5</v>
          </cell>
          <cell r="V237">
            <v>448755.43599999999</v>
          </cell>
          <cell r="W237">
            <v>370267.462</v>
          </cell>
          <cell r="X237">
            <v>32071.662</v>
          </cell>
          <cell r="Y237">
            <v>460111.092</v>
          </cell>
          <cell r="Z237">
            <v>404748.092</v>
          </cell>
          <cell r="AB237">
            <v>6633.9</v>
          </cell>
          <cell r="AC237">
            <v>6070</v>
          </cell>
          <cell r="AD237">
            <v>6070</v>
          </cell>
          <cell r="AE237">
            <v>37879.568999999996</v>
          </cell>
          <cell r="AF237">
            <v>34659.699999999997</v>
          </cell>
          <cell r="AG237">
            <v>37209.1</v>
          </cell>
          <cell r="AH237">
            <v>37209.1</v>
          </cell>
          <cell r="AI237">
            <v>11617.371428571429</v>
          </cell>
          <cell r="AJ237">
            <v>10767</v>
          </cell>
          <cell r="AK237">
            <v>10767</v>
          </cell>
          <cell r="AL237">
            <v>20330.400000000001</v>
          </cell>
          <cell r="AM237">
            <v>18519.239999999998</v>
          </cell>
          <cell r="AN237">
            <v>18519.239999999998</v>
          </cell>
          <cell r="AO237">
            <v>17657.879999999997</v>
          </cell>
          <cell r="AP237">
            <v>506965.40500000003</v>
          </cell>
          <cell r="AQ237">
            <v>423446.402</v>
          </cell>
          <cell r="AR237">
            <v>515839.43200000003</v>
          </cell>
          <cell r="AS237">
            <v>459615.07199999999</v>
          </cell>
        </row>
        <row r="238">
          <cell r="A238">
            <v>98300</v>
          </cell>
          <cell r="B238">
            <v>8691014</v>
          </cell>
          <cell r="C238" t="str">
            <v>ZEY Victoria Park Nursery</v>
          </cell>
          <cell r="D238" t="str">
            <v>Maint Nursery School</v>
          </cell>
          <cell r="E238">
            <v>1</v>
          </cell>
          <cell r="F238">
            <v>1</v>
          </cell>
          <cell r="G238">
            <v>4.5</v>
          </cell>
          <cell r="H238">
            <v>0.63</v>
          </cell>
          <cell r="I238">
            <v>5.13</v>
          </cell>
          <cell r="J238">
            <v>4.6900000000000004</v>
          </cell>
          <cell r="K238">
            <v>0.63</v>
          </cell>
          <cell r="L238">
            <v>5.32</v>
          </cell>
          <cell r="M238">
            <v>52050.6</v>
          </cell>
          <cell r="N238">
            <v>47886.19</v>
          </cell>
          <cell r="O238">
            <v>14343.56</v>
          </cell>
          <cell r="P238">
            <v>45276</v>
          </cell>
          <cell r="Q238">
            <v>12336.49</v>
          </cell>
          <cell r="R238">
            <v>57612.49</v>
          </cell>
          <cell r="S238">
            <v>10179.150000000001</v>
          </cell>
          <cell r="T238">
            <v>109112.5</v>
          </cell>
          <cell r="U238">
            <v>164475.5</v>
          </cell>
          <cell r="V238">
            <v>376132.07799999998</v>
          </cell>
          <cell r="W238">
            <v>428351.11749999999</v>
          </cell>
          <cell r="X238">
            <v>39204.7425</v>
          </cell>
          <cell r="Y238">
            <v>470973.94680000003</v>
          </cell>
          <cell r="Z238">
            <v>415610.94680000003</v>
          </cell>
          <cell r="AB238">
            <v>13110.000000000002</v>
          </cell>
          <cell r="AC238">
            <v>14512.77</v>
          </cell>
          <cell r="AD238">
            <v>14512.77</v>
          </cell>
          <cell r="AE238">
            <v>74858.100000000006</v>
          </cell>
          <cell r="AF238">
            <v>82867.916700000002</v>
          </cell>
          <cell r="AG238">
            <v>88963.280100000004</v>
          </cell>
          <cell r="AH238">
            <v>88963.280100000004</v>
          </cell>
          <cell r="AI238">
            <v>8373.9428571428562</v>
          </cell>
          <cell r="AJ238">
            <v>8034</v>
          </cell>
          <cell r="AK238">
            <v>8034</v>
          </cell>
          <cell r="AL238">
            <v>14654.4</v>
          </cell>
          <cell r="AM238">
            <v>13818.48</v>
          </cell>
          <cell r="AN238">
            <v>13818.48</v>
          </cell>
          <cell r="AO238">
            <v>13175.759999999998</v>
          </cell>
          <cell r="AP238">
            <v>465644.57799999998</v>
          </cell>
          <cell r="AQ238">
            <v>525037.51419999998</v>
          </cell>
          <cell r="AR238">
            <v>573755.70689999999</v>
          </cell>
          <cell r="AS238">
            <v>517749.98690000002</v>
          </cell>
        </row>
        <row r="239">
          <cell r="C239" t="str">
            <v xml:space="preserve">Additional hours </v>
          </cell>
          <cell r="N239">
            <v>0</v>
          </cell>
          <cell r="V239">
            <v>0</v>
          </cell>
          <cell r="Y239">
            <v>0</v>
          </cell>
          <cell r="Z239">
            <v>0</v>
          </cell>
          <cell r="AD239">
            <v>0</v>
          </cell>
          <cell r="AE239">
            <v>0</v>
          </cell>
          <cell r="AG239">
            <v>0</v>
          </cell>
          <cell r="AH239">
            <v>0</v>
          </cell>
          <cell r="AI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tabSelected="1" workbookViewId="0">
      <selection activeCell="E4" sqref="E4"/>
    </sheetView>
  </sheetViews>
  <sheetFormatPr defaultRowHeight="12.5" x14ac:dyDescent="0.25"/>
  <cols>
    <col min="1" max="1" width="10.1796875" customWidth="1"/>
    <col min="2" max="2" width="16" customWidth="1"/>
    <col min="3" max="3" width="22.54296875" customWidth="1"/>
    <col min="4" max="4" width="17" customWidth="1"/>
    <col min="5" max="5" width="14" customWidth="1"/>
    <col min="6" max="6" width="14.453125" customWidth="1"/>
    <col min="7" max="7" width="14" customWidth="1"/>
    <col min="8" max="8" width="14.453125" customWidth="1"/>
    <col min="9" max="9" width="13.453125" customWidth="1"/>
    <col min="10" max="10" width="3.1796875" customWidth="1"/>
  </cols>
  <sheetData>
    <row r="1" spans="1:10" ht="18" x14ac:dyDescent="0.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8" x14ac:dyDescent="0.4">
      <c r="A2" s="178" t="s">
        <v>90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ht="18.5" thickBot="1" x14ac:dyDescent="0.45">
      <c r="A3" s="178"/>
      <c r="B3" s="178"/>
      <c r="C3" s="178"/>
      <c r="D3" s="178"/>
      <c r="E3" s="178"/>
      <c r="F3" s="178"/>
      <c r="G3" s="178"/>
      <c r="H3" s="178"/>
      <c r="I3" s="178"/>
      <c r="J3" s="178"/>
    </row>
    <row r="4" spans="1:10" ht="18.5" thickBot="1" x14ac:dyDescent="0.45">
      <c r="A4" s="1" t="s">
        <v>1</v>
      </c>
      <c r="B4" s="2"/>
      <c r="C4" s="2"/>
      <c r="D4" s="3"/>
      <c r="E4" s="2"/>
      <c r="F4" s="4"/>
      <c r="G4" s="4"/>
      <c r="H4" s="2"/>
      <c r="I4" s="2"/>
      <c r="J4" s="2"/>
    </row>
    <row r="5" spans="1:10" ht="12" customHeight="1" x14ac:dyDescent="0.4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</row>
    <row r="6" spans="1:10" ht="6.75" customHeight="1" thickBot="1" x14ac:dyDescent="0.4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8.5" thickBot="1" x14ac:dyDescent="0.45">
      <c r="A7" s="190" t="e">
        <f>VLOOKUP(D4,'[1]Providers Detail '!A5:D239,3,FALSE)</f>
        <v>#N/A</v>
      </c>
      <c r="B7" s="191"/>
      <c r="C7" s="191"/>
      <c r="D7" s="191"/>
      <c r="E7" s="191"/>
      <c r="F7" s="191"/>
      <c r="G7" s="191"/>
      <c r="H7" s="191"/>
      <c r="I7" s="191"/>
      <c r="J7" s="192"/>
    </row>
    <row r="8" spans="1:10" ht="9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8" x14ac:dyDescent="0.4">
      <c r="A9" s="178" t="s">
        <v>3</v>
      </c>
      <c r="B9" s="178"/>
      <c r="C9" s="178"/>
      <c r="D9" s="178"/>
      <c r="E9" s="178"/>
      <c r="F9" s="178"/>
      <c r="G9" s="178"/>
      <c r="H9" s="178"/>
      <c r="I9" s="178"/>
      <c r="J9" s="178"/>
    </row>
    <row r="10" spans="1:10" ht="9" customHeight="1" thickBot="1" x14ac:dyDescent="0.3"/>
    <row r="11" spans="1:10" ht="18" x14ac:dyDescent="0.4">
      <c r="A11" s="6"/>
      <c r="B11" s="7" t="s">
        <v>4</v>
      </c>
      <c r="C11" s="8"/>
      <c r="D11" s="9"/>
      <c r="E11" s="9"/>
      <c r="F11" s="9"/>
      <c r="G11" s="9"/>
      <c r="H11" s="9"/>
      <c r="I11" s="9"/>
      <c r="J11" s="10"/>
    </row>
    <row r="12" spans="1:10" ht="18" x14ac:dyDescent="0.4">
      <c r="A12" s="11"/>
      <c r="B12" s="12"/>
      <c r="C12" s="13"/>
      <c r="D12" s="14"/>
      <c r="E12" s="14" t="s">
        <v>5</v>
      </c>
      <c r="F12" s="14" t="s">
        <v>6</v>
      </c>
      <c r="G12" s="14"/>
      <c r="H12" s="14"/>
      <c r="I12" s="14"/>
      <c r="J12" s="15"/>
    </row>
    <row r="13" spans="1:10" ht="14" x14ac:dyDescent="0.3">
      <c r="A13" s="11"/>
      <c r="B13" s="13"/>
      <c r="C13" s="13"/>
      <c r="D13" s="14"/>
      <c r="E13" s="14" t="s">
        <v>7</v>
      </c>
      <c r="F13" s="14" t="s">
        <v>8</v>
      </c>
      <c r="G13" s="14"/>
      <c r="H13" s="14"/>
      <c r="I13" s="14"/>
      <c r="J13" s="15"/>
    </row>
    <row r="14" spans="1:10" x14ac:dyDescent="0.25">
      <c r="A14" s="16" t="s">
        <v>9</v>
      </c>
      <c r="B14" s="17" t="s">
        <v>10</v>
      </c>
      <c r="C14" s="18"/>
      <c r="D14" s="19"/>
      <c r="E14" s="19" t="e">
        <f>VLOOKUP($D$4,'[1]Providers Detail '!A5:AG239,7,FALSE)</f>
        <v>#N/A</v>
      </c>
      <c r="F14" s="19" t="e">
        <f>VLOOKUP($D$4,'[1]Providers Detail '!A5:AG239,10,FALSE)</f>
        <v>#N/A</v>
      </c>
      <c r="G14" s="20"/>
      <c r="H14" s="19"/>
      <c r="I14" s="19"/>
      <c r="J14" s="21"/>
    </row>
    <row r="15" spans="1:10" ht="13" thickBot="1" x14ac:dyDescent="0.3">
      <c r="A15" s="16" t="s">
        <v>11</v>
      </c>
      <c r="B15" s="17" t="s">
        <v>12</v>
      </c>
      <c r="C15" s="18"/>
      <c r="D15" s="19"/>
      <c r="E15" s="19" t="e">
        <f>VLOOKUP($D$4,'[1]Providers Detail '!A5:AG239,8,FALSE)</f>
        <v>#N/A</v>
      </c>
      <c r="F15" s="19" t="e">
        <f>VLOOKUP($D$4,'[1]Providers Detail '!A5:AG239,11,FALSE)</f>
        <v>#N/A</v>
      </c>
      <c r="G15" s="19"/>
      <c r="H15" s="19"/>
      <c r="I15" s="19"/>
      <c r="J15" s="22"/>
    </row>
    <row r="16" spans="1:10" ht="14.5" thickBot="1" x14ac:dyDescent="0.35">
      <c r="A16" s="16" t="s">
        <v>13</v>
      </c>
      <c r="B16" s="23" t="s">
        <v>14</v>
      </c>
      <c r="C16" s="23"/>
      <c r="D16" s="24"/>
      <c r="E16" s="25" t="e">
        <f>SUM(E14:E15)</f>
        <v>#N/A</v>
      </c>
      <c r="F16" s="25" t="e">
        <f>SUM(F14:F15)</f>
        <v>#N/A</v>
      </c>
      <c r="G16" s="19"/>
      <c r="H16" s="24"/>
      <c r="I16" s="24"/>
      <c r="J16" s="22"/>
    </row>
    <row r="17" spans="1:10" ht="29.25" hidden="1" customHeight="1" x14ac:dyDescent="0.3">
      <c r="A17" s="26"/>
      <c r="B17" s="193"/>
      <c r="C17" s="193"/>
      <c r="D17" s="27"/>
      <c r="E17" s="27"/>
      <c r="F17" s="27"/>
      <c r="G17" s="20"/>
      <c r="H17" s="24"/>
      <c r="I17" s="24"/>
      <c r="J17" s="22"/>
    </row>
    <row r="18" spans="1:10" ht="15" hidden="1" thickTop="1" thickBot="1" x14ac:dyDescent="0.35">
      <c r="A18" s="26"/>
      <c r="B18" s="23"/>
      <c r="C18" s="23"/>
      <c r="D18" s="24"/>
      <c r="E18" s="25"/>
      <c r="F18" s="25"/>
      <c r="G18" s="19"/>
      <c r="H18" s="24"/>
      <c r="I18" s="24"/>
      <c r="J18" s="22"/>
    </row>
    <row r="19" spans="1:10" ht="13" thickTop="1" x14ac:dyDescent="0.25">
      <c r="A19" s="16"/>
      <c r="B19" s="28"/>
      <c r="C19" s="28"/>
      <c r="D19" s="19"/>
      <c r="E19" s="19"/>
      <c r="F19" s="19"/>
      <c r="G19" s="19"/>
      <c r="H19" s="19"/>
      <c r="I19" s="19"/>
      <c r="J19" s="22"/>
    </row>
    <row r="20" spans="1:10" ht="14" x14ac:dyDescent="0.3">
      <c r="A20" s="26" t="s">
        <v>15</v>
      </c>
      <c r="B20" s="23" t="s">
        <v>16</v>
      </c>
      <c r="C20" s="28"/>
      <c r="D20" s="29"/>
      <c r="E20" s="29" t="e">
        <f>VLOOKUP($D$4,'[1]Providers Detail '!$A$5:$BK$239,20,FALSE)</f>
        <v>#N/A</v>
      </c>
      <c r="F20" s="29" t="e">
        <f>VLOOKUP($D$4,'[1]Providers Detail '!$A$5:$BK$239,21,FALSE)</f>
        <v>#N/A</v>
      </c>
      <c r="G20" s="19"/>
      <c r="H20" s="19"/>
      <c r="I20" s="19"/>
      <c r="J20" s="22"/>
    </row>
    <row r="21" spans="1:10" x14ac:dyDescent="0.25">
      <c r="A21" s="16"/>
      <c r="B21" s="28"/>
      <c r="C21" s="28"/>
      <c r="D21" s="19"/>
      <c r="E21" s="19"/>
      <c r="F21" s="19"/>
      <c r="G21" s="19"/>
      <c r="H21" s="19"/>
      <c r="I21" s="19"/>
      <c r="J21" s="22"/>
    </row>
    <row r="22" spans="1:10" ht="26.25" customHeight="1" x14ac:dyDescent="0.3">
      <c r="A22" s="16"/>
      <c r="B22" s="13"/>
      <c r="C22" s="13"/>
      <c r="D22" s="179" t="s">
        <v>17</v>
      </c>
      <c r="E22" s="181"/>
      <c r="F22" s="182" t="s">
        <v>18</v>
      </c>
      <c r="G22" s="182"/>
      <c r="H22" s="182"/>
      <c r="I22" s="24"/>
      <c r="J22" s="22"/>
    </row>
    <row r="23" spans="1:10" ht="13" x14ac:dyDescent="0.3">
      <c r="A23" s="16"/>
      <c r="B23" s="30"/>
      <c r="C23" s="30"/>
      <c r="D23" s="180"/>
      <c r="E23" s="181"/>
      <c r="F23" s="24" t="s">
        <v>19</v>
      </c>
      <c r="G23" s="24" t="s">
        <v>20</v>
      </c>
      <c r="H23" s="24" t="s">
        <v>21</v>
      </c>
      <c r="I23" s="24" t="s">
        <v>22</v>
      </c>
      <c r="J23" s="22"/>
    </row>
    <row r="24" spans="1:10" ht="15" customHeight="1" x14ac:dyDescent="0.3">
      <c r="A24" s="16"/>
      <c r="B24" s="30"/>
      <c r="C24" s="30"/>
      <c r="D24" s="180"/>
      <c r="E24" s="181"/>
      <c r="F24" s="24" t="s">
        <v>23</v>
      </c>
      <c r="G24" s="24" t="s">
        <v>24</v>
      </c>
      <c r="H24" s="19"/>
      <c r="I24" s="19"/>
      <c r="J24" s="22"/>
    </row>
    <row r="25" spans="1:10" ht="14" x14ac:dyDescent="0.3">
      <c r="A25" s="26" t="s">
        <v>25</v>
      </c>
      <c r="B25" s="23" t="s">
        <v>26</v>
      </c>
      <c r="C25" s="31"/>
      <c r="D25" s="32" t="e">
        <f>VLOOKUP($D$4,'[1]Providers Detail '!$A$5:$BJ$239,18,FALSE)</f>
        <v>#N/A</v>
      </c>
      <c r="E25" s="33" t="s">
        <v>27</v>
      </c>
      <c r="F25" s="34"/>
      <c r="G25" s="35">
        <v>12.8</v>
      </c>
      <c r="H25" s="36">
        <f>F25*G25</f>
        <v>0</v>
      </c>
      <c r="I25" s="36"/>
      <c r="J25" s="22"/>
    </row>
    <row r="26" spans="1:10" ht="14" x14ac:dyDescent="0.3">
      <c r="A26" s="26"/>
      <c r="B26" s="23"/>
      <c r="C26" s="31"/>
      <c r="D26" s="36"/>
      <c r="E26" s="33" t="s">
        <v>28</v>
      </c>
      <c r="F26" s="34"/>
      <c r="G26" s="35">
        <v>14.2</v>
      </c>
      <c r="H26" s="36">
        <f>F26*G26</f>
        <v>0</v>
      </c>
      <c r="I26" s="36"/>
      <c r="J26" s="22"/>
    </row>
    <row r="27" spans="1:10" ht="14" x14ac:dyDescent="0.3">
      <c r="A27" s="26"/>
      <c r="B27" s="23"/>
      <c r="C27" s="31"/>
      <c r="D27" s="36"/>
      <c r="E27" s="33" t="s">
        <v>29</v>
      </c>
      <c r="F27" s="34"/>
      <c r="G27" s="35">
        <v>11</v>
      </c>
      <c r="H27" s="36">
        <f>F27*G27</f>
        <v>0</v>
      </c>
      <c r="I27" s="37">
        <f>SUM(H25:H27)</f>
        <v>0</v>
      </c>
      <c r="J27" s="22"/>
    </row>
    <row r="28" spans="1:10" x14ac:dyDescent="0.25">
      <c r="A28" s="16"/>
      <c r="B28" s="28"/>
      <c r="C28" s="28"/>
      <c r="D28" s="19"/>
      <c r="E28" s="19"/>
      <c r="F28" s="38" t="s">
        <v>30</v>
      </c>
      <c r="G28" s="19"/>
      <c r="H28" s="19"/>
      <c r="I28" s="19"/>
      <c r="J28" s="22"/>
    </row>
    <row r="29" spans="1:10" x14ac:dyDescent="0.25">
      <c r="A29" s="16"/>
      <c r="B29" s="39"/>
      <c r="C29" s="40"/>
      <c r="D29" s="41"/>
      <c r="E29" s="41"/>
      <c r="F29" s="41"/>
      <c r="G29" s="42"/>
      <c r="H29" s="36"/>
      <c r="I29" s="36"/>
      <c r="J29" s="22"/>
    </row>
    <row r="30" spans="1:10" x14ac:dyDescent="0.25">
      <c r="A30" s="26" t="s">
        <v>31</v>
      </c>
      <c r="B30" s="43"/>
      <c r="C30" s="44"/>
      <c r="D30" s="45"/>
      <c r="E30" s="45" t="s">
        <v>32</v>
      </c>
      <c r="F30" s="45" t="s">
        <v>33</v>
      </c>
      <c r="G30" s="46" t="s">
        <v>34</v>
      </c>
      <c r="H30" s="36"/>
      <c r="I30" s="36"/>
      <c r="J30" s="22"/>
    </row>
    <row r="31" spans="1:10" ht="14" x14ac:dyDescent="0.3">
      <c r="A31" s="26"/>
      <c r="B31" s="47" t="s">
        <v>35</v>
      </c>
      <c r="C31" s="48"/>
      <c r="D31" s="49"/>
      <c r="E31" s="49" t="e">
        <f>($D25*E16)+E20</f>
        <v>#N/A</v>
      </c>
      <c r="F31" s="49" t="e">
        <f>($D25*F16)+F20</f>
        <v>#N/A</v>
      </c>
      <c r="G31" s="50" t="e">
        <f>F31-E31</f>
        <v>#N/A</v>
      </c>
      <c r="H31" s="37"/>
      <c r="I31" s="37"/>
      <c r="J31" s="22"/>
    </row>
    <row r="32" spans="1:10" ht="14" x14ac:dyDescent="0.3">
      <c r="A32" s="26"/>
      <c r="B32" s="47" t="s">
        <v>36</v>
      </c>
      <c r="C32" s="44"/>
      <c r="D32" s="51"/>
      <c r="E32" s="49" t="e">
        <f>(I27*E16)+E20</f>
        <v>#N/A</v>
      </c>
      <c r="F32" s="51" t="e">
        <f>(I27*F16)+F20</f>
        <v>#N/A</v>
      </c>
      <c r="G32" s="50" t="e">
        <f>F32-E32</f>
        <v>#N/A</v>
      </c>
      <c r="H32" s="36"/>
      <c r="I32" s="36"/>
      <c r="J32" s="22"/>
    </row>
    <row r="33" spans="1:10" x14ac:dyDescent="0.25">
      <c r="A33" s="16"/>
      <c r="B33" s="52"/>
      <c r="C33" s="53"/>
      <c r="D33" s="54"/>
      <c r="E33" s="54"/>
      <c r="F33" s="54"/>
      <c r="G33" s="55"/>
      <c r="H33" s="36"/>
      <c r="I33" s="36"/>
      <c r="J33" s="22"/>
    </row>
    <row r="34" spans="1:10" ht="14.5" thickBot="1" x14ac:dyDescent="0.35">
      <c r="A34" s="56"/>
      <c r="B34" s="57"/>
      <c r="C34" s="57"/>
      <c r="D34" s="58"/>
      <c r="E34" s="58"/>
      <c r="F34" s="58"/>
      <c r="G34" s="58"/>
      <c r="H34" s="58"/>
      <c r="I34" s="58"/>
      <c r="J34" s="59"/>
    </row>
    <row r="35" spans="1:10" ht="18" x14ac:dyDescent="0.4">
      <c r="A35" s="60"/>
      <c r="B35" s="61" t="s">
        <v>37</v>
      </c>
      <c r="C35" s="62"/>
      <c r="D35" s="63"/>
      <c r="E35" s="63"/>
      <c r="F35" s="63"/>
      <c r="G35" s="63"/>
      <c r="H35" s="63"/>
      <c r="I35" s="63"/>
      <c r="J35" s="64"/>
    </row>
    <row r="36" spans="1:10" ht="18" x14ac:dyDescent="0.4">
      <c r="A36" s="60"/>
      <c r="B36" s="61"/>
      <c r="C36" s="62"/>
      <c r="D36" s="63"/>
      <c r="E36" s="63" t="s">
        <v>5</v>
      </c>
      <c r="F36" s="63" t="s">
        <v>6</v>
      </c>
      <c r="G36" s="63"/>
      <c r="H36" s="63"/>
      <c r="I36" s="63"/>
      <c r="J36" s="64"/>
    </row>
    <row r="37" spans="1:10" ht="14" x14ac:dyDescent="0.3">
      <c r="A37" s="60"/>
      <c r="B37" s="62"/>
      <c r="C37" s="62"/>
      <c r="D37" s="63"/>
      <c r="E37" s="63" t="str">
        <f>E13</f>
        <v>2022/23 Rate</v>
      </c>
      <c r="F37" s="63" t="str">
        <f>F13</f>
        <v>2023/24 Rate</v>
      </c>
      <c r="G37" s="63"/>
      <c r="H37" s="63"/>
      <c r="I37" s="63"/>
      <c r="J37" s="64"/>
    </row>
    <row r="38" spans="1:10" ht="14" x14ac:dyDescent="0.3">
      <c r="A38" s="65" t="s">
        <v>38</v>
      </c>
      <c r="B38" s="62" t="s">
        <v>39</v>
      </c>
      <c r="C38" s="62"/>
      <c r="D38" s="63"/>
      <c r="E38" s="63">
        <f>'[1]Providers Detail '!AF4</f>
        <v>5.71</v>
      </c>
      <c r="F38" s="63">
        <f>'[1]Providers Detail '!AG4</f>
        <v>6.13</v>
      </c>
      <c r="G38" s="66"/>
      <c r="H38" s="63"/>
      <c r="I38" s="63"/>
      <c r="J38" s="64"/>
    </row>
    <row r="39" spans="1:10" ht="14" x14ac:dyDescent="0.3">
      <c r="A39" s="60"/>
      <c r="B39" s="62"/>
      <c r="C39" s="62"/>
      <c r="D39" s="63"/>
      <c r="E39" s="63"/>
      <c r="F39" s="183" t="s">
        <v>18</v>
      </c>
      <c r="G39" s="183"/>
      <c r="H39" s="183"/>
      <c r="I39" s="63"/>
      <c r="J39" s="64"/>
    </row>
    <row r="40" spans="1:10" ht="24.75" customHeight="1" x14ac:dyDescent="0.3">
      <c r="A40" s="60"/>
      <c r="B40" s="67"/>
      <c r="C40" s="67"/>
      <c r="D40" s="184" t="str">
        <f>D22</f>
        <v>LA Estimate for 2023/24 Based on 2022/23 Actual Hours</v>
      </c>
      <c r="E40" s="68"/>
      <c r="F40" s="183"/>
      <c r="G40" s="183"/>
      <c r="H40" s="183"/>
      <c r="I40" s="63"/>
      <c r="J40" s="64"/>
    </row>
    <row r="41" spans="1:10" ht="13" x14ac:dyDescent="0.3">
      <c r="A41" s="60"/>
      <c r="B41" s="69"/>
      <c r="C41" s="69"/>
      <c r="D41" s="185"/>
      <c r="E41" s="68"/>
      <c r="F41" s="63" t="s">
        <v>19</v>
      </c>
      <c r="G41" s="63" t="s">
        <v>20</v>
      </c>
      <c r="H41" s="63" t="s">
        <v>21</v>
      </c>
      <c r="I41" s="63" t="s">
        <v>22</v>
      </c>
      <c r="J41" s="64"/>
    </row>
    <row r="42" spans="1:10" ht="13" x14ac:dyDescent="0.3">
      <c r="A42" s="60"/>
      <c r="B42" s="69"/>
      <c r="C42" s="69"/>
      <c r="D42" s="185"/>
      <c r="E42" s="68"/>
      <c r="F42" s="63" t="s">
        <v>23</v>
      </c>
      <c r="G42" s="63" t="s">
        <v>24</v>
      </c>
      <c r="H42" s="70"/>
      <c r="I42" s="70"/>
      <c r="J42" s="64"/>
    </row>
    <row r="43" spans="1:10" ht="14" x14ac:dyDescent="0.3">
      <c r="A43" s="65" t="s">
        <v>40</v>
      </c>
      <c r="B43" s="62" t="s">
        <v>41</v>
      </c>
      <c r="C43" s="71"/>
      <c r="D43" s="72" t="e">
        <f>VLOOKUP($D$4,'[1]Providers Detail '!$A$5:$BJ$239,30,FALSE)</f>
        <v>#N/A</v>
      </c>
      <c r="E43" s="73" t="s">
        <v>42</v>
      </c>
      <c r="F43" s="34"/>
      <c r="G43" s="35">
        <f>G25</f>
        <v>12.8</v>
      </c>
      <c r="H43" s="74">
        <f>F43*G43</f>
        <v>0</v>
      </c>
      <c r="I43" s="74"/>
      <c r="J43" s="64"/>
    </row>
    <row r="44" spans="1:10" ht="14" x14ac:dyDescent="0.3">
      <c r="A44" s="65"/>
      <c r="B44" s="62"/>
      <c r="C44" s="71"/>
      <c r="D44" s="74"/>
      <c r="E44" s="73" t="s">
        <v>43</v>
      </c>
      <c r="F44" s="34"/>
      <c r="G44" s="35">
        <f>G26</f>
        <v>14.2</v>
      </c>
      <c r="H44" s="74">
        <f>F44*G44</f>
        <v>0</v>
      </c>
      <c r="I44" s="74"/>
      <c r="J44" s="64"/>
    </row>
    <row r="45" spans="1:10" ht="14" x14ac:dyDescent="0.3">
      <c r="A45" s="65"/>
      <c r="B45" s="62"/>
      <c r="C45" s="71"/>
      <c r="D45" s="74"/>
      <c r="E45" s="73" t="s">
        <v>44</v>
      </c>
      <c r="F45" s="34"/>
      <c r="G45" s="35">
        <f>G27</f>
        <v>11</v>
      </c>
      <c r="H45" s="74">
        <f>F45*G45</f>
        <v>0</v>
      </c>
      <c r="I45" s="75">
        <f>SUM(H43:H45)</f>
        <v>0</v>
      </c>
      <c r="J45" s="64"/>
    </row>
    <row r="46" spans="1:10" ht="14" x14ac:dyDescent="0.3">
      <c r="A46" s="60"/>
      <c r="B46" s="62"/>
      <c r="C46" s="62"/>
      <c r="D46" s="75"/>
      <c r="E46" s="75"/>
      <c r="F46" s="76" t="s">
        <v>30</v>
      </c>
      <c r="G46" s="75"/>
      <c r="H46" s="75"/>
      <c r="I46" s="75"/>
      <c r="J46" s="64"/>
    </row>
    <row r="47" spans="1:10" ht="14" x14ac:dyDescent="0.3">
      <c r="A47" s="60"/>
      <c r="B47" s="77"/>
      <c r="C47" s="78"/>
      <c r="D47" s="41"/>
      <c r="E47" s="41"/>
      <c r="F47" s="79"/>
      <c r="G47" s="80"/>
      <c r="H47" s="70"/>
      <c r="I47" s="74"/>
      <c r="J47" s="64"/>
    </row>
    <row r="48" spans="1:10" x14ac:dyDescent="0.25">
      <c r="A48" s="65" t="s">
        <v>45</v>
      </c>
      <c r="B48" s="43"/>
      <c r="C48" s="44"/>
      <c r="D48" s="45"/>
      <c r="E48" s="45" t="str">
        <f>E30</f>
        <v>at 2022/23 Rate</v>
      </c>
      <c r="F48" s="45" t="str">
        <f>F30</f>
        <v>at 2023/24 Rate</v>
      </c>
      <c r="G48" s="46" t="s">
        <v>34</v>
      </c>
      <c r="H48" s="74"/>
      <c r="I48" s="74"/>
      <c r="J48" s="64"/>
    </row>
    <row r="49" spans="1:10" ht="14" x14ac:dyDescent="0.3">
      <c r="A49" s="60"/>
      <c r="B49" s="47" t="str">
        <f>B31</f>
        <v>Funding Based on 22/23 Actual Hours</v>
      </c>
      <c r="C49" s="48"/>
      <c r="D49" s="51"/>
      <c r="E49" s="51" t="e">
        <f>E38*D43</f>
        <v>#N/A</v>
      </c>
      <c r="F49" s="51" t="e">
        <f>F38*D43</f>
        <v>#N/A</v>
      </c>
      <c r="G49" s="50" t="e">
        <f>F49-E49</f>
        <v>#N/A</v>
      </c>
      <c r="H49" s="74"/>
      <c r="I49" s="75"/>
      <c r="J49" s="64"/>
    </row>
    <row r="50" spans="1:10" ht="16.5" customHeight="1" x14ac:dyDescent="0.3">
      <c r="A50" s="65"/>
      <c r="B50" s="47" t="s">
        <v>36</v>
      </c>
      <c r="C50" s="44"/>
      <c r="D50" s="51"/>
      <c r="E50" s="51">
        <f>E38*I45</f>
        <v>0</v>
      </c>
      <c r="F50" s="51">
        <f>F38*I45</f>
        <v>0</v>
      </c>
      <c r="G50" s="50">
        <f>F50-E50</f>
        <v>0</v>
      </c>
      <c r="H50" s="74"/>
      <c r="I50" s="74"/>
      <c r="J50" s="64"/>
    </row>
    <row r="51" spans="1:10" ht="16.5" customHeight="1" x14ac:dyDescent="0.3">
      <c r="A51" s="65"/>
      <c r="B51" s="81"/>
      <c r="C51" s="53"/>
      <c r="D51" s="82"/>
      <c r="E51" s="82"/>
      <c r="F51" s="83"/>
      <c r="G51" s="84"/>
      <c r="H51" s="70"/>
      <c r="I51" s="74"/>
      <c r="J51" s="64"/>
    </row>
    <row r="52" spans="1:10" ht="14.5" thickBot="1" x14ac:dyDescent="0.35">
      <c r="A52" s="60"/>
      <c r="B52" s="62"/>
      <c r="C52" s="62"/>
      <c r="D52" s="75"/>
      <c r="E52" s="75"/>
      <c r="F52" s="75"/>
      <c r="G52" s="75"/>
      <c r="H52" s="75"/>
      <c r="I52" s="75"/>
      <c r="J52" s="64"/>
    </row>
    <row r="53" spans="1:10" ht="18" x14ac:dyDescent="0.4">
      <c r="A53" s="85"/>
      <c r="B53" s="86" t="s">
        <v>46</v>
      </c>
      <c r="C53" s="87"/>
      <c r="D53" s="88"/>
      <c r="E53" s="88"/>
      <c r="F53" s="88"/>
      <c r="G53" s="88"/>
      <c r="H53" s="89"/>
      <c r="I53" s="88"/>
      <c r="J53" s="90"/>
    </row>
    <row r="54" spans="1:10" ht="18" x14ac:dyDescent="0.4">
      <c r="A54" s="91"/>
      <c r="B54" s="92"/>
      <c r="C54" s="93"/>
      <c r="D54" s="94"/>
      <c r="E54" s="94" t="s">
        <v>5</v>
      </c>
      <c r="F54" s="94" t="s">
        <v>6</v>
      </c>
      <c r="G54" s="94"/>
      <c r="H54" s="94"/>
      <c r="I54" s="94"/>
      <c r="J54" s="95"/>
    </row>
    <row r="55" spans="1:10" ht="14" x14ac:dyDescent="0.3">
      <c r="A55" s="91"/>
      <c r="B55" s="96"/>
      <c r="C55" s="93"/>
      <c r="D55" s="94"/>
      <c r="E55" s="94" t="str">
        <f>E13</f>
        <v>2022/23 Rate</v>
      </c>
      <c r="F55" s="94" t="str">
        <f>F13</f>
        <v>2023/24 Rate</v>
      </c>
      <c r="G55" s="94"/>
      <c r="H55" s="94"/>
      <c r="I55" s="94"/>
      <c r="J55" s="95"/>
    </row>
    <row r="56" spans="1:10" ht="13" x14ac:dyDescent="0.3">
      <c r="A56" s="91"/>
      <c r="B56" s="96" t="s">
        <v>47</v>
      </c>
      <c r="C56" s="96"/>
      <c r="D56" s="97"/>
      <c r="E56" s="97">
        <v>0.6</v>
      </c>
      <c r="F56" s="97">
        <v>0.62</v>
      </c>
      <c r="G56" s="98"/>
      <c r="H56" s="98"/>
      <c r="I56" s="98"/>
      <c r="J56" s="95"/>
    </row>
    <row r="57" spans="1:10" ht="13" x14ac:dyDescent="0.3">
      <c r="A57" s="91"/>
      <c r="B57" s="96" t="s">
        <v>48</v>
      </c>
      <c r="C57" s="96"/>
      <c r="D57" s="97"/>
      <c r="E57" s="97">
        <v>1.1200000000000001</v>
      </c>
      <c r="F57" s="97">
        <f>'[1]Providers Detail '!AN4-'Provider Budget Sheet'!F56</f>
        <v>1.1000000000000001</v>
      </c>
      <c r="G57" s="98"/>
      <c r="H57" s="98"/>
      <c r="I57" s="98"/>
      <c r="J57" s="95"/>
    </row>
    <row r="58" spans="1:10" ht="14" x14ac:dyDescent="0.3">
      <c r="A58" s="99" t="s">
        <v>49</v>
      </c>
      <c r="B58" s="93" t="s">
        <v>14</v>
      </c>
      <c r="C58" s="93"/>
      <c r="D58" s="98"/>
      <c r="E58" s="100">
        <f>SUM(E56:E57)</f>
        <v>1.7200000000000002</v>
      </c>
      <c r="F58" s="100">
        <f>SUM(F56:F57)</f>
        <v>1.7200000000000002</v>
      </c>
      <c r="G58" s="98"/>
      <c r="H58" s="98"/>
      <c r="I58" s="98"/>
      <c r="J58" s="95"/>
    </row>
    <row r="59" spans="1:10" ht="14" x14ac:dyDescent="0.3">
      <c r="A59" s="91"/>
      <c r="B59" s="93"/>
      <c r="C59" s="93"/>
      <c r="D59" s="98"/>
      <c r="E59" s="98"/>
      <c r="F59" s="98"/>
      <c r="G59" s="98"/>
      <c r="H59" s="98"/>
      <c r="I59" s="98"/>
      <c r="J59" s="95"/>
    </row>
    <row r="60" spans="1:10" ht="26.25" customHeight="1" x14ac:dyDescent="0.3">
      <c r="A60" s="91"/>
      <c r="B60" s="101"/>
      <c r="C60" s="101"/>
      <c r="D60" s="186" t="str">
        <f>D22</f>
        <v>LA Estimate for 2023/24 Based on 2022/23 Actual Hours</v>
      </c>
      <c r="E60" s="188"/>
      <c r="F60" s="189" t="s">
        <v>50</v>
      </c>
      <c r="G60" s="189"/>
      <c r="H60" s="189"/>
      <c r="I60" s="98"/>
      <c r="J60" s="95"/>
    </row>
    <row r="61" spans="1:10" ht="13" x14ac:dyDescent="0.3">
      <c r="A61" s="91"/>
      <c r="B61" s="102"/>
      <c r="C61" s="102"/>
      <c r="D61" s="187"/>
      <c r="E61" s="188"/>
      <c r="F61" s="98" t="s">
        <v>19</v>
      </c>
      <c r="G61" s="98" t="s">
        <v>20</v>
      </c>
      <c r="H61" s="98" t="s">
        <v>21</v>
      </c>
      <c r="I61" s="98" t="s">
        <v>22</v>
      </c>
      <c r="J61" s="95"/>
    </row>
    <row r="62" spans="1:10" ht="13" x14ac:dyDescent="0.3">
      <c r="A62" s="91"/>
      <c r="B62" s="102"/>
      <c r="C62" s="102"/>
      <c r="D62" s="187"/>
      <c r="E62" s="188"/>
      <c r="F62" s="98" t="s">
        <v>23</v>
      </c>
      <c r="G62" s="98" t="s">
        <v>24</v>
      </c>
      <c r="H62" s="103"/>
      <c r="I62" s="103"/>
      <c r="J62" s="95"/>
    </row>
    <row r="63" spans="1:10" ht="14" x14ac:dyDescent="0.3">
      <c r="A63" s="99" t="s">
        <v>51</v>
      </c>
      <c r="B63" s="93" t="s">
        <v>41</v>
      </c>
      <c r="C63" s="104"/>
      <c r="D63" s="105" t="e">
        <f>VLOOKUP($D$4,'[1]Providers Detail '!$A$5:$BJ$239,37,FALSE)</f>
        <v>#N/A</v>
      </c>
      <c r="E63" s="106" t="s">
        <v>42</v>
      </c>
      <c r="F63" s="34"/>
      <c r="G63" s="35">
        <f>G25</f>
        <v>12.8</v>
      </c>
      <c r="H63" s="107">
        <f>F63*G63</f>
        <v>0</v>
      </c>
      <c r="I63" s="107"/>
      <c r="J63" s="95"/>
    </row>
    <row r="64" spans="1:10" ht="14" x14ac:dyDescent="0.3">
      <c r="A64" s="99"/>
      <c r="B64" s="93"/>
      <c r="C64" s="104"/>
      <c r="D64" s="107"/>
      <c r="E64" s="106" t="s">
        <v>43</v>
      </c>
      <c r="F64" s="34"/>
      <c r="G64" s="35">
        <f>G26</f>
        <v>14.2</v>
      </c>
      <c r="H64" s="107">
        <f>F64*G64</f>
        <v>0</v>
      </c>
      <c r="I64" s="107"/>
      <c r="J64" s="95"/>
    </row>
    <row r="65" spans="1:10" ht="14" x14ac:dyDescent="0.3">
      <c r="A65" s="99"/>
      <c r="B65" s="93"/>
      <c r="C65" s="104"/>
      <c r="D65" s="107"/>
      <c r="E65" s="106" t="s">
        <v>44</v>
      </c>
      <c r="F65" s="34"/>
      <c r="G65" s="35">
        <f>G27</f>
        <v>11</v>
      </c>
      <c r="H65" s="107">
        <f>F65*G65</f>
        <v>0</v>
      </c>
      <c r="I65" s="94">
        <f>SUM(H63:H65)</f>
        <v>0</v>
      </c>
      <c r="J65" s="95"/>
    </row>
    <row r="66" spans="1:10" ht="14" x14ac:dyDescent="0.3">
      <c r="A66" s="91"/>
      <c r="B66" s="93"/>
      <c r="C66" s="93"/>
      <c r="D66" s="94"/>
      <c r="E66" s="94"/>
      <c r="F66" s="108" t="s">
        <v>30</v>
      </c>
      <c r="G66" s="94"/>
      <c r="H66" s="94"/>
      <c r="I66" s="94"/>
      <c r="J66" s="95"/>
    </row>
    <row r="67" spans="1:10" ht="14" x14ac:dyDescent="0.3">
      <c r="A67" s="91"/>
      <c r="B67" s="77"/>
      <c r="C67" s="78"/>
      <c r="D67" s="41"/>
      <c r="E67" s="41"/>
      <c r="F67" s="79"/>
      <c r="G67" s="80"/>
      <c r="H67" s="107"/>
      <c r="I67" s="107"/>
      <c r="J67" s="95"/>
    </row>
    <row r="68" spans="1:10" x14ac:dyDescent="0.25">
      <c r="A68" s="91"/>
      <c r="B68" s="43"/>
      <c r="C68" s="44"/>
      <c r="D68" s="45"/>
      <c r="E68" s="45" t="str">
        <f>E48</f>
        <v>at 2022/23 Rate</v>
      </c>
      <c r="F68" s="45" t="str">
        <f>F48</f>
        <v>at 2023/24 Rate</v>
      </c>
      <c r="G68" s="46" t="s">
        <v>34</v>
      </c>
      <c r="H68" s="107"/>
      <c r="I68" s="107"/>
      <c r="J68" s="95"/>
    </row>
    <row r="69" spans="1:10" ht="14" x14ac:dyDescent="0.3">
      <c r="A69" s="99" t="s">
        <v>52</v>
      </c>
      <c r="B69" s="47" t="str">
        <f>B31</f>
        <v>Funding Based on 22/23 Actual Hours</v>
      </c>
      <c r="C69" s="48"/>
      <c r="D69" s="51"/>
      <c r="E69" s="51" t="e">
        <f>E58*D63</f>
        <v>#N/A</v>
      </c>
      <c r="F69" s="51" t="e">
        <f>F58*D63</f>
        <v>#N/A</v>
      </c>
      <c r="G69" s="50" t="e">
        <f>F69-E69</f>
        <v>#N/A</v>
      </c>
      <c r="H69" s="107"/>
      <c r="I69" s="94"/>
      <c r="J69" s="95"/>
    </row>
    <row r="70" spans="1:10" ht="14" x14ac:dyDescent="0.3">
      <c r="A70" s="91"/>
      <c r="B70" s="47" t="s">
        <v>36</v>
      </c>
      <c r="C70" s="44"/>
      <c r="D70" s="51"/>
      <c r="E70" s="51">
        <f>E58*I65</f>
        <v>0</v>
      </c>
      <c r="F70" s="51">
        <f>F58*I65</f>
        <v>0</v>
      </c>
      <c r="G70" s="50">
        <f>F70-E70</f>
        <v>0</v>
      </c>
      <c r="H70" s="94"/>
      <c r="I70" s="94"/>
      <c r="J70" s="95"/>
    </row>
    <row r="71" spans="1:10" ht="13.5" customHeight="1" x14ac:dyDescent="0.3">
      <c r="A71" s="99"/>
      <c r="B71" s="81"/>
      <c r="C71" s="53"/>
      <c r="D71" s="54"/>
      <c r="E71" s="54"/>
      <c r="F71" s="83"/>
      <c r="G71" s="109"/>
      <c r="H71" s="107"/>
      <c r="I71" s="107"/>
      <c r="J71" s="95"/>
    </row>
    <row r="72" spans="1:10" ht="17.25" customHeight="1" thickBot="1" x14ac:dyDescent="0.35">
      <c r="A72" s="110"/>
      <c r="B72" s="111"/>
      <c r="C72" s="111"/>
      <c r="D72" s="112"/>
      <c r="E72" s="112"/>
      <c r="F72" s="112"/>
      <c r="G72" s="112"/>
      <c r="H72" s="113"/>
      <c r="I72" s="113"/>
      <c r="J72" s="114"/>
    </row>
    <row r="73" spans="1:10" ht="12.75" customHeight="1" x14ac:dyDescent="0.3">
      <c r="A73" s="115"/>
      <c r="B73" s="116"/>
      <c r="C73" s="116"/>
      <c r="D73" s="117"/>
      <c r="E73" s="117"/>
      <c r="F73" s="118"/>
      <c r="G73" s="119"/>
      <c r="H73" s="107"/>
      <c r="I73" s="107"/>
      <c r="J73" s="95"/>
    </row>
    <row r="74" spans="1:10" ht="17.25" customHeight="1" x14ac:dyDescent="0.4">
      <c r="A74" s="120" t="s">
        <v>53</v>
      </c>
      <c r="B74" s="121" t="s">
        <v>54</v>
      </c>
      <c r="C74" s="122"/>
      <c r="D74" s="123"/>
      <c r="E74" s="45" t="str">
        <f>E68</f>
        <v>at 2022/23 Rate</v>
      </c>
      <c r="F74" s="45" t="str">
        <f>F68</f>
        <v>at 2023/24 Rate</v>
      </c>
      <c r="G74" s="46" t="s">
        <v>34</v>
      </c>
      <c r="H74" s="107"/>
      <c r="I74" s="94"/>
      <c r="J74" s="95"/>
    </row>
    <row r="75" spans="1:10" ht="13.5" customHeight="1" x14ac:dyDescent="0.3">
      <c r="A75" s="120"/>
      <c r="B75" s="48" t="s">
        <v>35</v>
      </c>
      <c r="C75" s="124"/>
      <c r="D75" s="51"/>
      <c r="E75" s="51" t="e">
        <f>E31+E49+E69</f>
        <v>#N/A</v>
      </c>
      <c r="F75" s="125" t="e">
        <f>F31+F49+F69</f>
        <v>#N/A</v>
      </c>
      <c r="G75" s="126" t="e">
        <f>F75-E75</f>
        <v>#N/A</v>
      </c>
      <c r="H75" s="94"/>
      <c r="I75" s="94"/>
      <c r="J75" s="95"/>
    </row>
    <row r="76" spans="1:10" ht="13.5" customHeight="1" x14ac:dyDescent="0.3">
      <c r="A76" s="120"/>
      <c r="B76" s="48" t="s">
        <v>36</v>
      </c>
      <c r="C76" s="124"/>
      <c r="D76" s="51"/>
      <c r="E76" s="51" t="e">
        <f>E32+E50+E70</f>
        <v>#N/A</v>
      </c>
      <c r="F76" s="125" t="e">
        <f>F32+F50+F70</f>
        <v>#N/A</v>
      </c>
      <c r="G76" s="126" t="e">
        <f>F76-E76</f>
        <v>#N/A</v>
      </c>
      <c r="H76" s="107"/>
      <c r="I76" s="107"/>
      <c r="J76" s="95"/>
    </row>
    <row r="77" spans="1:10" ht="13.5" thickBot="1" x14ac:dyDescent="0.35">
      <c r="A77" s="127"/>
      <c r="B77" s="128"/>
      <c r="C77" s="128"/>
      <c r="D77" s="129"/>
      <c r="E77" s="129"/>
      <c r="F77" s="130"/>
      <c r="G77" s="131"/>
      <c r="H77" s="113"/>
      <c r="I77" s="113"/>
      <c r="J77" s="114"/>
    </row>
    <row r="78" spans="1:10" x14ac:dyDescent="0.25">
      <c r="D78" s="132"/>
      <c r="E78" s="132"/>
      <c r="F78" s="132"/>
      <c r="G78" s="132"/>
      <c r="H78" s="132"/>
      <c r="I78" s="132"/>
      <c r="J78" s="132"/>
    </row>
    <row r="79" spans="1:10" ht="23" x14ac:dyDescent="0.5">
      <c r="A79" s="176" t="s">
        <v>0</v>
      </c>
      <c r="B79" s="176"/>
      <c r="C79" s="176"/>
      <c r="D79" s="176"/>
      <c r="E79" s="176"/>
      <c r="F79" s="176"/>
      <c r="G79" s="176"/>
      <c r="H79" s="176"/>
      <c r="I79" s="176"/>
      <c r="J79" s="176"/>
    </row>
    <row r="80" spans="1:10" ht="23" x14ac:dyDescent="0.5">
      <c r="A80" s="176" t="s">
        <v>55</v>
      </c>
      <c r="B80" s="176"/>
      <c r="C80" s="176"/>
      <c r="D80" s="176"/>
      <c r="E80" s="176"/>
      <c r="F80" s="176"/>
      <c r="G80" s="176"/>
      <c r="H80" s="176"/>
      <c r="I80" s="176"/>
      <c r="J80" s="176"/>
    </row>
    <row r="81" spans="1:11" ht="18.5" thickBo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1" ht="18" x14ac:dyDescent="0.4">
      <c r="A82" s="171" t="s">
        <v>56</v>
      </c>
      <c r="B82" s="172"/>
      <c r="C82" s="172"/>
      <c r="D82" s="172"/>
      <c r="E82" s="172"/>
      <c r="F82" s="172"/>
      <c r="G82" s="172"/>
      <c r="H82" s="172"/>
      <c r="I82" s="172"/>
      <c r="J82" s="133"/>
    </row>
    <row r="83" spans="1:11" ht="18" x14ac:dyDescent="0.4">
      <c r="A83" s="134"/>
      <c r="B83" s="137"/>
      <c r="C83" s="137"/>
      <c r="D83" s="137"/>
      <c r="E83" s="137"/>
      <c r="F83" s="137" t="s">
        <v>57</v>
      </c>
      <c r="G83" s="165" t="s">
        <v>58</v>
      </c>
      <c r="H83" s="165" t="s">
        <v>59</v>
      </c>
      <c r="I83" s="165" t="s">
        <v>60</v>
      </c>
      <c r="J83" s="135"/>
      <c r="K83" s="2"/>
    </row>
    <row r="84" spans="1:11" ht="18" x14ac:dyDescent="0.4">
      <c r="A84" s="134"/>
      <c r="B84" s="136" t="s">
        <v>61</v>
      </c>
      <c r="C84" s="137"/>
      <c r="D84" s="137"/>
      <c r="E84" s="137"/>
      <c r="F84" s="138">
        <v>5.65</v>
      </c>
      <c r="G84" s="138">
        <v>5.55</v>
      </c>
      <c r="H84" s="139">
        <v>5.71</v>
      </c>
      <c r="I84" s="139">
        <v>6.13</v>
      </c>
      <c r="J84" s="140"/>
      <c r="K84" s="2"/>
    </row>
    <row r="85" spans="1:11" ht="18.5" thickBot="1" x14ac:dyDescent="0.45">
      <c r="A85" s="141"/>
      <c r="B85" s="142"/>
      <c r="C85" s="142"/>
      <c r="D85" s="142"/>
      <c r="E85" s="142"/>
      <c r="F85" s="142"/>
      <c r="G85" s="142"/>
      <c r="H85" s="142"/>
      <c r="I85" s="142"/>
      <c r="J85" s="143"/>
      <c r="K85" s="2"/>
    </row>
    <row r="86" spans="1:11" ht="18" x14ac:dyDescent="0.4">
      <c r="A86" s="171" t="s">
        <v>62</v>
      </c>
      <c r="B86" s="172"/>
      <c r="C86" s="172"/>
      <c r="D86" s="172"/>
      <c r="E86" s="172"/>
      <c r="F86" s="172"/>
      <c r="G86" s="172"/>
      <c r="H86" s="172"/>
      <c r="I86" s="172"/>
      <c r="J86" s="177"/>
    </row>
    <row r="87" spans="1:11" ht="19.5" customHeight="1" x14ac:dyDescent="0.4">
      <c r="A87" s="144"/>
      <c r="B87" s="145"/>
      <c r="C87" s="145"/>
      <c r="D87" s="145"/>
      <c r="E87" s="145"/>
      <c r="F87" s="137" t="s">
        <v>57</v>
      </c>
      <c r="G87" s="165" t="s">
        <v>58</v>
      </c>
      <c r="H87" s="165" t="s">
        <v>59</v>
      </c>
      <c r="I87" s="165" t="s">
        <v>60</v>
      </c>
      <c r="J87" s="135"/>
    </row>
    <row r="88" spans="1:11" x14ac:dyDescent="0.25">
      <c r="A88" s="144"/>
      <c r="B88" s="145"/>
      <c r="C88" s="145"/>
      <c r="D88" s="145"/>
      <c r="E88" s="145"/>
      <c r="F88" s="145"/>
      <c r="G88" s="145"/>
      <c r="H88" s="145"/>
      <c r="I88" s="145"/>
      <c r="J88" s="146"/>
    </row>
    <row r="89" spans="1:11" ht="15.5" x14ac:dyDescent="0.35">
      <c r="A89" s="144"/>
      <c r="B89" s="166" t="s">
        <v>63</v>
      </c>
      <c r="C89" s="145"/>
      <c r="D89" s="145"/>
      <c r="E89" s="145"/>
      <c r="F89" s="147">
        <v>4.4000000000000004</v>
      </c>
      <c r="G89" s="147">
        <v>4.37</v>
      </c>
      <c r="H89" s="148">
        <v>4.5</v>
      </c>
      <c r="I89" s="148">
        <v>4.6900000000000004</v>
      </c>
      <c r="J89" s="149"/>
    </row>
    <row r="90" spans="1:11" ht="15.5" x14ac:dyDescent="0.35">
      <c r="A90" s="144"/>
      <c r="B90" s="167"/>
      <c r="C90" s="145"/>
      <c r="D90" s="145"/>
      <c r="E90" s="145"/>
      <c r="F90" s="145"/>
      <c r="G90" s="145"/>
      <c r="H90" s="150"/>
      <c r="I90" s="150"/>
      <c r="J90" s="146"/>
    </row>
    <row r="91" spans="1:11" ht="15.5" x14ac:dyDescent="0.35">
      <c r="A91" s="144"/>
      <c r="B91" s="167"/>
      <c r="C91" s="145"/>
      <c r="D91" s="145"/>
      <c r="E91" s="145"/>
      <c r="F91" s="151"/>
      <c r="G91" s="151"/>
      <c r="H91" s="152"/>
      <c r="I91" s="152"/>
      <c r="J91" s="153"/>
    </row>
    <row r="92" spans="1:11" ht="16" thickBot="1" x14ac:dyDescent="0.4">
      <c r="A92" s="154"/>
      <c r="B92" s="168" t="s">
        <v>64</v>
      </c>
      <c r="C92" s="155"/>
      <c r="D92" s="155"/>
      <c r="E92" s="155"/>
      <c r="F92" s="156">
        <v>0.65780000000000005</v>
      </c>
      <c r="G92" s="156">
        <v>0.63</v>
      </c>
      <c r="H92" s="157">
        <v>0.63</v>
      </c>
      <c r="I92" s="157">
        <v>0.63</v>
      </c>
      <c r="J92" s="158"/>
    </row>
    <row r="93" spans="1:11" ht="15.5" x14ac:dyDescent="0.35">
      <c r="F93" s="159"/>
      <c r="G93" s="132"/>
      <c r="H93" s="132"/>
      <c r="I93" s="132"/>
    </row>
    <row r="95" spans="1:11" ht="18" x14ac:dyDescent="0.4">
      <c r="A95" s="178" t="s">
        <v>0</v>
      </c>
      <c r="B95" s="178"/>
      <c r="C95" s="178"/>
      <c r="D95" s="178"/>
      <c r="E95" s="178"/>
      <c r="F95" s="178"/>
      <c r="G95" s="178"/>
      <c r="H95" s="178"/>
      <c r="I95" s="178"/>
      <c r="J95" s="178"/>
    </row>
    <row r="96" spans="1:11" ht="18" x14ac:dyDescent="0.4">
      <c r="A96" s="178" t="s">
        <v>90</v>
      </c>
      <c r="B96" s="178"/>
      <c r="C96" s="178"/>
      <c r="D96" s="178"/>
      <c r="E96" s="178"/>
      <c r="F96" s="178"/>
      <c r="G96" s="178"/>
      <c r="H96" s="178"/>
      <c r="I96" s="178"/>
      <c r="J96" s="178"/>
    </row>
    <row r="97" spans="1:10" ht="18" x14ac:dyDescent="0.4">
      <c r="A97" s="2"/>
      <c r="B97" s="2"/>
      <c r="C97" s="2"/>
      <c r="D97" s="2"/>
      <c r="E97" s="2"/>
      <c r="F97" s="2"/>
      <c r="G97" s="2"/>
      <c r="H97" s="2"/>
      <c r="I97" s="2"/>
      <c r="J97" s="2"/>
    </row>
    <row r="99" spans="1:10" ht="20" x14ac:dyDescent="0.4">
      <c r="A99" s="173" t="s">
        <v>65</v>
      </c>
      <c r="B99" s="173"/>
      <c r="C99" s="173"/>
      <c r="D99" s="173"/>
      <c r="E99" s="173"/>
      <c r="F99" s="173"/>
      <c r="G99" s="173"/>
      <c r="H99" s="173"/>
      <c r="I99" s="173"/>
      <c r="J99" s="173"/>
    </row>
    <row r="101" spans="1:10" s="160" customFormat="1" ht="28.5" customHeight="1" x14ac:dyDescent="0.25">
      <c r="B101" s="170" t="s">
        <v>66</v>
      </c>
      <c r="C101" s="170"/>
      <c r="D101" s="170"/>
      <c r="E101" s="170"/>
      <c r="F101" s="170"/>
      <c r="G101" s="170"/>
      <c r="H101" s="170"/>
      <c r="I101" s="161"/>
    </row>
    <row r="102" spans="1:10" s="160" customFormat="1" x14ac:dyDescent="0.25">
      <c r="B102" s="162" t="s">
        <v>67</v>
      </c>
    </row>
    <row r="103" spans="1:10" s="160" customFormat="1" x14ac:dyDescent="0.25">
      <c r="B103" s="162" t="s">
        <v>68</v>
      </c>
    </row>
    <row r="104" spans="1:10" s="160" customFormat="1" x14ac:dyDescent="0.25">
      <c r="B104" s="162" t="s">
        <v>69</v>
      </c>
    </row>
    <row r="105" spans="1:10" s="160" customFormat="1" x14ac:dyDescent="0.25">
      <c r="B105" s="162" t="s">
        <v>70</v>
      </c>
    </row>
    <row r="106" spans="1:10" s="160" customFormat="1" x14ac:dyDescent="0.25">
      <c r="B106" s="162" t="s">
        <v>71</v>
      </c>
    </row>
    <row r="107" spans="1:10" s="160" customFormat="1" x14ac:dyDescent="0.25">
      <c r="B107" s="162" t="s">
        <v>72</v>
      </c>
    </row>
    <row r="108" spans="1:10" s="160" customFormat="1" x14ac:dyDescent="0.25">
      <c r="B108" s="162" t="s">
        <v>73</v>
      </c>
    </row>
    <row r="109" spans="1:10" s="160" customFormat="1" x14ac:dyDescent="0.25">
      <c r="B109" s="162" t="s">
        <v>74</v>
      </c>
    </row>
    <row r="110" spans="1:10" s="160" customFormat="1" ht="3.75" customHeight="1" x14ac:dyDescent="0.25"/>
    <row r="111" spans="1:10" s="160" customFormat="1" x14ac:dyDescent="0.25">
      <c r="B111" s="160" t="s">
        <v>75</v>
      </c>
    </row>
    <row r="112" spans="1:10" s="160" customFormat="1" ht="5.25" customHeight="1" x14ac:dyDescent="0.25">
      <c r="B112" s="162"/>
    </row>
    <row r="113" spans="2:9" s="160" customFormat="1" x14ac:dyDescent="0.25">
      <c r="B113" s="162" t="s">
        <v>76</v>
      </c>
    </row>
    <row r="114" spans="2:9" s="160" customFormat="1" x14ac:dyDescent="0.25">
      <c r="B114" s="162" t="s">
        <v>77</v>
      </c>
    </row>
    <row r="115" spans="2:9" s="160" customFormat="1" x14ac:dyDescent="0.25">
      <c r="B115" s="162" t="s">
        <v>78</v>
      </c>
    </row>
    <row r="116" spans="2:9" s="160" customFormat="1" x14ac:dyDescent="0.25">
      <c r="B116" s="162" t="s">
        <v>79</v>
      </c>
    </row>
    <row r="117" spans="2:9" s="160" customFormat="1" x14ac:dyDescent="0.25"/>
    <row r="118" spans="2:9" s="160" customFormat="1" x14ac:dyDescent="0.25">
      <c r="B118" s="174" t="s">
        <v>80</v>
      </c>
      <c r="C118" s="175"/>
      <c r="D118" s="175"/>
      <c r="E118" s="175"/>
      <c r="F118" s="175"/>
      <c r="G118" s="175"/>
      <c r="H118" s="175"/>
      <c r="I118" s="163"/>
    </row>
    <row r="119" spans="2:9" s="160" customFormat="1" x14ac:dyDescent="0.25">
      <c r="B119" s="175" t="s">
        <v>81</v>
      </c>
      <c r="C119" s="175"/>
      <c r="D119" s="175"/>
      <c r="E119" s="175"/>
      <c r="F119" s="175"/>
      <c r="G119" s="175"/>
      <c r="H119" s="175"/>
      <c r="I119" s="163"/>
    </row>
    <row r="120" spans="2:9" s="160" customFormat="1" x14ac:dyDescent="0.25"/>
    <row r="121" spans="2:9" s="160" customFormat="1" x14ac:dyDescent="0.25">
      <c r="B121" s="174" t="s">
        <v>82</v>
      </c>
      <c r="C121" s="174"/>
      <c r="D121" s="174"/>
      <c r="E121" s="174"/>
      <c r="F121" s="174"/>
      <c r="G121" s="174"/>
      <c r="H121" s="174"/>
      <c r="I121" s="163"/>
    </row>
    <row r="122" spans="2:9" s="160" customFormat="1" x14ac:dyDescent="0.25">
      <c r="B122" s="164" t="s">
        <v>83</v>
      </c>
      <c r="C122" s="163"/>
      <c r="D122" s="163"/>
      <c r="E122" s="163"/>
      <c r="F122" s="163"/>
      <c r="G122" s="163"/>
      <c r="H122" s="163"/>
      <c r="I122" s="163"/>
    </row>
    <row r="123" spans="2:9" s="160" customFormat="1" x14ac:dyDescent="0.25"/>
    <row r="124" spans="2:9" s="160" customFormat="1" x14ac:dyDescent="0.25">
      <c r="B124" s="174" t="s">
        <v>84</v>
      </c>
      <c r="C124" s="175"/>
      <c r="D124" s="175"/>
      <c r="E124" s="175"/>
      <c r="F124" s="175"/>
      <c r="G124" s="175"/>
      <c r="H124" s="175"/>
      <c r="I124" s="163"/>
    </row>
    <row r="125" spans="2:9" s="160" customFormat="1" x14ac:dyDescent="0.25"/>
    <row r="126" spans="2:9" s="160" customFormat="1" x14ac:dyDescent="0.25">
      <c r="B126" s="169" t="s">
        <v>85</v>
      </c>
      <c r="C126" s="170"/>
      <c r="D126" s="170"/>
      <c r="E126" s="170"/>
      <c r="F126" s="170"/>
      <c r="G126" s="170"/>
      <c r="H126" s="170"/>
      <c r="I126" s="161"/>
    </row>
    <row r="127" spans="2:9" s="160" customFormat="1" x14ac:dyDescent="0.25">
      <c r="B127" s="160" t="s">
        <v>86</v>
      </c>
    </row>
    <row r="128" spans="2:9" s="160" customFormat="1" x14ac:dyDescent="0.25"/>
    <row r="129" spans="2:9" s="160" customFormat="1" x14ac:dyDescent="0.25">
      <c r="B129" s="160" t="s">
        <v>87</v>
      </c>
    </row>
    <row r="130" spans="2:9" s="160" customFormat="1" x14ac:dyDescent="0.25"/>
    <row r="131" spans="2:9" s="160" customFormat="1" ht="28.5" customHeight="1" x14ac:dyDescent="0.25">
      <c r="B131" s="170" t="s">
        <v>88</v>
      </c>
      <c r="C131" s="170"/>
      <c r="D131" s="170"/>
      <c r="E131" s="170"/>
      <c r="F131" s="170"/>
      <c r="G131" s="170"/>
      <c r="H131" s="170"/>
      <c r="I131" s="161"/>
    </row>
    <row r="132" spans="2:9" s="160" customFormat="1" x14ac:dyDescent="0.25"/>
    <row r="133" spans="2:9" s="160" customFormat="1" ht="27" customHeight="1" x14ac:dyDescent="0.25">
      <c r="B133" s="170" t="s">
        <v>89</v>
      </c>
      <c r="C133" s="170"/>
      <c r="D133" s="170"/>
      <c r="E133" s="170"/>
      <c r="F133" s="170"/>
      <c r="G133" s="170"/>
      <c r="H133" s="170"/>
      <c r="I133" s="161"/>
    </row>
    <row r="134" spans="2:9" s="160" customFormat="1" x14ac:dyDescent="0.25"/>
    <row r="135" spans="2:9" s="160" customFormat="1" x14ac:dyDescent="0.25"/>
    <row r="136" spans="2:9" s="160" customFormat="1" x14ac:dyDescent="0.25"/>
    <row r="137" spans="2:9" s="160" customFormat="1" x14ac:dyDescent="0.25"/>
  </sheetData>
  <protectedRanges>
    <protectedRange sqref="G25:G27 G43:G45 G63:G65" name="Range3"/>
    <protectedRange sqref="F63:F65 F43:F45 F25:F27" name="Range2"/>
    <protectedRange sqref="D4" name="Range1"/>
  </protectedRanges>
  <mergeCells count="29">
    <mergeCell ref="D60:D62"/>
    <mergeCell ref="E60:E62"/>
    <mergeCell ref="F60:H60"/>
    <mergeCell ref="A1:J1"/>
    <mergeCell ref="A2:J2"/>
    <mergeCell ref="A3:J3"/>
    <mergeCell ref="A7:J7"/>
    <mergeCell ref="A9:J9"/>
    <mergeCell ref="B17:C17"/>
    <mergeCell ref="D22:D24"/>
    <mergeCell ref="E22:E24"/>
    <mergeCell ref="F22:H22"/>
    <mergeCell ref="F39:H40"/>
    <mergeCell ref="D40:D42"/>
    <mergeCell ref="A79:J79"/>
    <mergeCell ref="A80:J80"/>
    <mergeCell ref="A86:J86"/>
    <mergeCell ref="A95:J95"/>
    <mergeCell ref="A96:J96"/>
    <mergeCell ref="B126:H126"/>
    <mergeCell ref="B131:H131"/>
    <mergeCell ref="B133:H133"/>
    <mergeCell ref="A82:I82"/>
    <mergeCell ref="A99:J99"/>
    <mergeCell ref="B101:H101"/>
    <mergeCell ref="B118:H118"/>
    <mergeCell ref="B119:H119"/>
    <mergeCell ref="B121:H121"/>
    <mergeCell ref="B124:H1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Provider Budget Sheet</vt:lpstr>
    </vt:vector>
  </TitlesOfParts>
  <Company>West Berkshire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Potts</dc:creator>
  <cp:lastModifiedBy>Lisa Potts</cp:lastModifiedBy>
  <dcterms:created xsi:type="dcterms:W3CDTF">2023-02-24T09:58:45Z</dcterms:created>
  <dcterms:modified xsi:type="dcterms:W3CDTF">2023-03-01T10:18:06Z</dcterms:modified>
</cp:coreProperties>
</file>